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_PROVISORISCH\Zonen-Richtplanänderungtabelle\"/>
    </mc:Choice>
  </mc:AlternateContent>
  <workbookProtection workbookAlgorithmName="SHA-512" workbookHashValue="DQN//dsMoJnhPu6wB3pj3V2U5wsvb2BArORvylIBUDIbIUn70jb+qEjmnTdymRJVQKzGTiJaQmrT6LYOkwbQ2Q==" workbookSaltValue="pgAUcC5sijSMyGwede6FEQ==" workbookSpinCount="100000" lockStructure="1"/>
  <bookViews>
    <workbookView xWindow="-105" yWindow="390" windowWidth="15255" windowHeight="4860"/>
  </bookViews>
  <sheets>
    <sheet name="Zonenplanänderungstabelle" sheetId="1" r:id="rId1"/>
    <sheet name="Richtplanänderungstabelle" sheetId="5" r:id="rId2"/>
    <sheet name="Zuweisung kant. Zonenkatalog" sheetId="7" r:id="rId3"/>
    <sheet name="Hilfstabelle" sheetId="6" state="hidden" r:id="rId4"/>
  </sheets>
  <definedNames>
    <definedName name="_xlnm.Print_Area" localSheetId="1">Richtplanänderungstabelle!$B$2:$J$102</definedName>
    <definedName name="_xlnm.Print_Area" localSheetId="0">Zonenplanänderungstabelle!$C$2:$AG$61</definedName>
    <definedName name="_xlnm.Print_Area" localSheetId="2">'Zuweisung kant. Zonenkatalog'!$B$2:$D$45</definedName>
    <definedName name="_xlnm.Print_Titles" localSheetId="1">Richtplanänderungstabelle!$A:$A,Richtplanänderungstabelle!$4:$12</definedName>
    <definedName name="_xlnm.Print_Titles" localSheetId="0">Zonenplanänderungstabelle!$2:$14</definedName>
  </definedNames>
  <calcPr calcId="162913" concurrentManualCount="2"/>
</workbook>
</file>

<file path=xl/calcChain.xml><?xml version="1.0" encoding="utf-8"?>
<calcChain xmlns="http://schemas.openxmlformats.org/spreadsheetml/2006/main">
  <c r="AB52" i="1" l="1"/>
  <c r="B72" i="5" l="1"/>
  <c r="N12" i="1" l="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l="1"/>
  <c r="N48" i="1"/>
  <c r="N49" i="1"/>
  <c r="N50" i="1"/>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6" i="7"/>
  <c r="B68" i="5" a="1"/>
  <c r="B68" i="5" s="1"/>
  <c r="B69" i="5" a="1"/>
  <c r="B69" i="5" s="1"/>
  <c r="B70" i="5" a="1"/>
  <c r="B70" i="5" s="1"/>
  <c r="B71" i="5" a="1"/>
  <c r="B71" i="5" s="1"/>
  <c r="B73" i="5" a="1"/>
  <c r="B73" i="5" s="1"/>
  <c r="B74" i="5" a="1"/>
  <c r="B74" i="5" s="1"/>
  <c r="B75" i="5" a="1"/>
  <c r="B75" i="5" s="1"/>
  <c r="B76" i="5" a="1"/>
  <c r="B76" i="5" s="1"/>
  <c r="B77" i="5" a="1"/>
  <c r="B77" i="5" s="1"/>
  <c r="B78" i="5" a="1"/>
  <c r="B78" i="5" s="1"/>
  <c r="B79" i="5" a="1"/>
  <c r="B79" i="5" s="1"/>
  <c r="B80" i="5" a="1"/>
  <c r="B80" i="5" s="1"/>
  <c r="B81" i="5" a="1"/>
  <c r="B81" i="5" s="1"/>
  <c r="B82" i="5" a="1"/>
  <c r="B82" i="5" s="1"/>
  <c r="B83" i="5" a="1"/>
  <c r="B83" i="5" s="1"/>
  <c r="B84" i="5" a="1"/>
  <c r="B84" i="5" s="1"/>
  <c r="B85" i="5" a="1"/>
  <c r="B85" i="5" s="1"/>
  <c r="B86" i="5" a="1"/>
  <c r="B86" i="5" s="1"/>
  <c r="B67" i="5" a="1"/>
  <c r="B67" i="5" s="1"/>
  <c r="C67" i="5" a="1"/>
  <c r="C67" i="5" s="1"/>
  <c r="E67" i="5" s="1"/>
  <c r="F67" i="5" a="1"/>
  <c r="F67" i="5" s="1"/>
  <c r="G67" i="5" a="1"/>
  <c r="G67" i="5" s="1"/>
  <c r="C68" i="5" a="1"/>
  <c r="C68" i="5" s="1"/>
  <c r="E68" i="5" s="1"/>
  <c r="F68" i="5" a="1"/>
  <c r="F68" i="5" s="1"/>
  <c r="G68" i="5" a="1"/>
  <c r="G68" i="5" s="1"/>
  <c r="C69" i="5" a="1"/>
  <c r="C69" i="5" s="1"/>
  <c r="E69" i="5" s="1"/>
  <c r="F69" i="5" a="1"/>
  <c r="F69" i="5" s="1"/>
  <c r="G69" i="5" a="1"/>
  <c r="G69" i="5" s="1"/>
  <c r="C70" i="5" a="1"/>
  <c r="C70" i="5" s="1"/>
  <c r="E70" i="5" s="1"/>
  <c r="F70" i="5" a="1"/>
  <c r="F70" i="5" s="1"/>
  <c r="G70" i="5" a="1"/>
  <c r="G70" i="5" s="1"/>
  <c r="C71" i="5" a="1"/>
  <c r="C71" i="5" s="1"/>
  <c r="E71" i="5" s="1"/>
  <c r="F71" i="5" a="1"/>
  <c r="F71" i="5" s="1"/>
  <c r="G71" i="5" a="1"/>
  <c r="G71" i="5" s="1"/>
  <c r="C72" i="5" a="1"/>
  <c r="C72" i="5" s="1"/>
  <c r="E72" i="5" s="1"/>
  <c r="F72" i="5" a="1"/>
  <c r="F72" i="5" s="1"/>
  <c r="G72" i="5" a="1"/>
  <c r="G72" i="5" s="1"/>
  <c r="C73" i="5" a="1"/>
  <c r="C73" i="5" s="1"/>
  <c r="E73" i="5" s="1"/>
  <c r="F73" i="5" a="1"/>
  <c r="F73" i="5" s="1"/>
  <c r="G73" i="5" a="1"/>
  <c r="G73" i="5" s="1"/>
  <c r="C74" i="5" a="1"/>
  <c r="C74" i="5" s="1"/>
  <c r="E74" i="5" s="1"/>
  <c r="F74" i="5" a="1"/>
  <c r="F74" i="5" s="1"/>
  <c r="G74" i="5" a="1"/>
  <c r="G74" i="5" s="1"/>
  <c r="C75" i="5" a="1"/>
  <c r="C75" i="5" s="1"/>
  <c r="E75" i="5" s="1"/>
  <c r="F75" i="5" a="1"/>
  <c r="F75" i="5" s="1"/>
  <c r="G75" i="5" a="1"/>
  <c r="G75" i="5" s="1"/>
  <c r="C76" i="5" a="1"/>
  <c r="C76" i="5" s="1"/>
  <c r="E76" i="5" s="1"/>
  <c r="F76" i="5" a="1"/>
  <c r="F76" i="5" s="1"/>
  <c r="G76" i="5" a="1"/>
  <c r="G76" i="5" s="1"/>
  <c r="C77" i="5" a="1"/>
  <c r="C77" i="5" s="1"/>
  <c r="E77" i="5" s="1"/>
  <c r="F77" i="5" a="1"/>
  <c r="F77" i="5" s="1"/>
  <c r="G77" i="5" a="1"/>
  <c r="G77" i="5" s="1"/>
  <c r="C78" i="5" a="1"/>
  <c r="C78" i="5" s="1"/>
  <c r="E78" i="5" s="1"/>
  <c r="F78" i="5" a="1"/>
  <c r="F78" i="5" s="1"/>
  <c r="G78" i="5" a="1"/>
  <c r="G78" i="5" s="1"/>
  <c r="C79" i="5" a="1"/>
  <c r="C79" i="5" s="1"/>
  <c r="E79" i="5" s="1"/>
  <c r="F79" i="5" a="1"/>
  <c r="F79" i="5" s="1"/>
  <c r="G79" i="5" a="1"/>
  <c r="G79" i="5" s="1"/>
  <c r="C80" i="5" a="1"/>
  <c r="C80" i="5" s="1"/>
  <c r="E80" i="5" s="1"/>
  <c r="F80" i="5" a="1"/>
  <c r="F80" i="5" s="1"/>
  <c r="G80" i="5" a="1"/>
  <c r="G80" i="5" s="1"/>
  <c r="C81" i="5" a="1"/>
  <c r="C81" i="5" s="1"/>
  <c r="E81" i="5" s="1"/>
  <c r="F81" i="5" a="1"/>
  <c r="F81" i="5" s="1"/>
  <c r="G81" i="5" a="1"/>
  <c r="G81" i="5" s="1"/>
  <c r="C82" i="5" a="1"/>
  <c r="C82" i="5" s="1"/>
  <c r="E82" i="5" s="1"/>
  <c r="F82" i="5" a="1"/>
  <c r="F82" i="5" s="1"/>
  <c r="G82" i="5" a="1"/>
  <c r="G82" i="5" s="1"/>
  <c r="C83" i="5" a="1"/>
  <c r="C83" i="5" s="1"/>
  <c r="E83" i="5" s="1"/>
  <c r="F83" i="5" a="1"/>
  <c r="F83" i="5" s="1"/>
  <c r="G83" i="5" a="1"/>
  <c r="G83" i="5" s="1"/>
  <c r="C84" i="5" a="1"/>
  <c r="C84" i="5" s="1"/>
  <c r="D84" i="5" s="1"/>
  <c r="F84" i="5" a="1"/>
  <c r="F84" i="5" s="1"/>
  <c r="G84" i="5" a="1"/>
  <c r="G84" i="5" s="1"/>
  <c r="C85" i="5" a="1"/>
  <c r="C85" i="5" s="1"/>
  <c r="F85" i="5" a="1"/>
  <c r="F85" i="5" s="1"/>
  <c r="G85" i="5" a="1"/>
  <c r="G85" i="5" s="1"/>
  <c r="C86" i="5" a="1"/>
  <c r="C86" i="5" s="1"/>
  <c r="F86" i="5" a="1"/>
  <c r="F86" i="5" s="1"/>
  <c r="G86" i="5" a="1"/>
  <c r="G86" i="5" s="1"/>
  <c r="D85" i="5" l="1"/>
  <c r="E85" i="5"/>
  <c r="D83" i="5"/>
  <c r="D79" i="5"/>
  <c r="D75" i="5"/>
  <c r="D71" i="5"/>
  <c r="E84" i="5"/>
  <c r="D81" i="5"/>
  <c r="D77" i="5"/>
  <c r="D73" i="5"/>
  <c r="D69" i="5"/>
  <c r="E86" i="5"/>
  <c r="D86" i="5"/>
  <c r="D82" i="5"/>
  <c r="D80" i="5"/>
  <c r="D78" i="5"/>
  <c r="D76" i="5"/>
  <c r="D74" i="5"/>
  <c r="D72" i="5"/>
  <c r="D70" i="5"/>
  <c r="D68" i="5"/>
  <c r="D67" i="5"/>
  <c r="B3" i="7" l="1"/>
  <c r="J63" i="5" l="1"/>
  <c r="I63" i="5"/>
  <c r="H63" i="5"/>
  <c r="G63" i="5"/>
  <c r="G94" i="5" l="1"/>
  <c r="G96" i="5" s="1"/>
  <c r="G93" i="5"/>
  <c r="H90" i="5" l="1"/>
  <c r="H89" i="5"/>
  <c r="G90" i="5"/>
  <c r="G89" i="5"/>
  <c r="N51" i="1" l="1"/>
  <c r="C3" i="1" l="1"/>
  <c r="B3" i="5"/>
  <c r="M52" i="1" l="1"/>
  <c r="Q52" i="1"/>
  <c r="Q53" i="1" s="1"/>
  <c r="R52" i="1" l="1"/>
  <c r="R53" i="1" s="1"/>
  <c r="S52" i="1"/>
  <c r="S53" i="1" s="1"/>
  <c r="T52" i="1"/>
  <c r="AD52" i="1" l="1"/>
  <c r="AE52" i="1"/>
  <c r="AF52" i="1"/>
  <c r="AG52" i="1"/>
  <c r="AC52" i="1"/>
  <c r="W52" i="1"/>
  <c r="X52" i="1"/>
  <c r="Y52" i="1"/>
  <c r="Z52" i="1"/>
  <c r="AA52" i="1"/>
  <c r="G99" i="5" s="1"/>
  <c r="V52" i="1"/>
  <c r="U52" i="1"/>
  <c r="J52" i="1"/>
  <c r="K52" i="1"/>
  <c r="L52" i="1"/>
  <c r="I52" i="1"/>
  <c r="AC53" i="1" l="1"/>
  <c r="AB55" i="1"/>
  <c r="N52" i="1"/>
  <c r="P52" i="1"/>
  <c r="P53" i="1" s="1"/>
  <c r="AG55" i="1" l="1"/>
  <c r="N53" i="1" l="1"/>
  <c r="AG56" i="1"/>
  <c r="G98" i="5"/>
  <c r="G100" i="5" s="1"/>
  <c r="G101" i="5" s="1"/>
  <c r="H96" i="5" l="1"/>
</calcChain>
</file>

<file path=xl/comments1.xml><?xml version="1.0" encoding="utf-8"?>
<comments xmlns="http://schemas.openxmlformats.org/spreadsheetml/2006/main">
  <authors>
    <author>Stefan Schönenberger</author>
  </authors>
  <commentList>
    <comment ref="C2" authorId="0" shapeId="0">
      <text>
        <r>
          <rPr>
            <sz val="9"/>
            <color indexed="81"/>
            <rFont val="Arial"/>
            <family val="2"/>
          </rPr>
          <t>Zu Beginn muss die jeweilige Gemeinde im Auswahlfeld "Zonenplanänderungstabelle Gemeinde" ausgewählt werden.</t>
        </r>
      </text>
    </comment>
    <comment ref="C4" authorId="0" shapeId="0">
      <text>
        <r>
          <rPr>
            <sz val="9"/>
            <color indexed="81"/>
            <rFont val="Arial"/>
            <family val="2"/>
          </rPr>
          <t>Jede einzelne Zonenplanänderung ist in einem separaten Änderungsplan zu kennzeichnen und mit einer eindeutigen Nummer zu versehen. Umzonungen von Nichtbauzonen zu Nichtbauzonen (z.B. Umzonung von Landwirtschaftszone in Landschaftsschutzzone) müssen nicht mit einer Nummer versehen und auch nicht in der Zonenplanänderungstabelle aufgeführt werden.
Aus dem Änderungsplan muss bereits klar hervorgehen, ob es sich bei einer konkreten Zonenplanänderung um eine Ein-, Um- oder Auszonung handelt.
Der Massstab des Änderungsplans ist so zu wählen, dass insbesondere auch die kleinflächigen Zonenplanänderungen problemlos erkennbar sind.
In der Spalte 1 der Zonenplanänderungstabelle wird die Nummer der jeweiligen Zonenplanänderung aufgeführt und ein Bezug zum Änderungsplan hergestellt. Damit können die einzelnen Zonenplanänderungen im Änderungsplan schnell gefunden werden. Es darf nicht eine identische Nummer für zwei unterschiedliche Änderungen verwendet werden.</t>
        </r>
      </text>
    </comment>
    <comment ref="D4" authorId="0" shapeId="0">
      <text>
        <r>
          <rPr>
            <sz val="9"/>
            <color indexed="81"/>
            <rFont val="Arial"/>
            <family val="2"/>
          </rPr>
          <t>In der Spalte 2 ist die genaue Fläche der konkreten Zonenplanänderung in m2 aufzuführen.</t>
        </r>
      </text>
    </comment>
    <comment ref="E4" authorId="0" shapeId="0">
      <text>
        <r>
          <rPr>
            <sz val="9"/>
            <color indexed="81"/>
            <rFont val="Arial"/>
            <family val="2"/>
          </rPr>
          <t>In der Spalte 3 ist aufzuführen, ob es sich um eine Einzonung (Nichtbauzone zu Bauzone), um eine Umzonung (Bauzone zu Bauzone) oder um eine Auszonung (Bauzone zu Nichtbauzone) handelt.
Umzonungen von Nichtbauzonen zu Nichtbauzonen (z.B. Umzonung von Landwirtschaftszone in Landschaftsschutzzone) müssen in der Zonenplanänderungstabelle nicht aufgeführt werden.</t>
        </r>
      </text>
    </comment>
    <comment ref="F4" authorId="0" shapeId="0">
      <text>
        <r>
          <rPr>
            <sz val="9"/>
            <color indexed="81"/>
            <rFont val="Arial"/>
            <family val="2"/>
          </rPr>
          <t>In der Spalte 4 ist die rechtskräftige Zone gemäss Zonenplan aufzuführen (Abkürzungen gemäss rechtskräftigem Baureglement verwenden).
In der Spalte 5 ist die vorgesehene Zone nach der Zonenplanänderung aufzuführen (Abkürzungen gemäss neuem Baureglement verwenden).</t>
        </r>
      </text>
    </comment>
    <comment ref="H4" authorId="0" shapeId="0">
      <text>
        <r>
          <rPr>
            <sz val="9"/>
            <color indexed="81"/>
            <rFont val="Arial"/>
            <family val="2"/>
          </rPr>
          <t>In der Spalte 6 ist eine Kurzbegründung für die Zonenplanänderung aufzuführen. Ausführlichere Begründungen für Zonenplanänderungen sind demgegenüber im Planungsbericht aufzuführen.</t>
        </r>
      </text>
    </comment>
    <comment ref="I4" authorId="0" shapeId="0">
      <text>
        <r>
          <rPr>
            <sz val="9"/>
            <color indexed="81"/>
            <rFont val="Arial"/>
            <family val="2"/>
          </rPr>
          <t>In den Spalten 7 bis 11 sind die flächenmässigen Auswirkungen der einzelnen Zonenplanänderungen auf die jeweiligen Bauzonenkategorien (WMZ, Arbeitszonen, öffentliche Zonen, Spezialbauzonen, Verkehrsflächen innerhalb Bauzonen) in m2 aufzuführen. Bei Umzonungen innerhalb einer Bauzonenkategorie ist der Wert „0“ einzutragen.
Am Ende jeder Spalte werden die Veränderungen pro Bauzonenkategorie automatisch aufsummiert. Damit wird ersichtlich, wie sich der Umfang der einzelnen Bauzonenkategorien aufgrund der vorgesehenen Zonenplanänderungen insgesamt verändert.
In der Spalte 12 wird automatisch berechnet, wie sich die Bauzonenfläche aufgrund einer einzelnen Zonenplanänderung verändert.
Am Ende der Spalte 12 werden die Veränderungen aufsummiert. Der Wert zeigt auf, wie sich die Bauzonenfläche durch die geplanten Zonenplanänderungen insgesamt verändert.
Folgende Gleichung muss gelten: Summe Spalte 12 = Summe der Spalten 14 bis 31.</t>
        </r>
      </text>
    </comment>
    <comment ref="O4" authorId="0" shapeId="0">
      <text>
        <r>
          <rPr>
            <sz val="9"/>
            <color indexed="81"/>
            <rFont val="Arial"/>
            <family val="2"/>
          </rPr>
          <t>In der Spalte 13 muss angegeben werden, ob es sich bei der jeweiligen Zonenplanänderung um eine Einzonung innerhalb von Richtplangebieten WMZ handelt oder nicht. Die Massnahmen Um- und Auszonung (Spalte 3) weisen in jedem Fall den Wert "nein" auf und müssen deshalb nicht ausgefüllt werden (dunkelgraue Fläche).</t>
        </r>
      </text>
    </comment>
    <comment ref="P4" authorId="0" shapeId="0">
      <text>
        <r>
          <rPr>
            <sz val="9"/>
            <color indexed="81"/>
            <rFont val="Arial"/>
            <family val="2"/>
          </rPr>
          <t>In den Spalten 14 bis 31 sind die möglichen Zonenplanänderungsfälle aufgeführt, wobei grob zwischen drei Fällen unterschieden wird. Eine einzelne Zonenplanänderung muss exakt einem der drei Fälle zugeordnet werden.</t>
        </r>
      </text>
    </comment>
    <comment ref="P5" authorId="0" shapeId="0">
      <text>
        <r>
          <rPr>
            <sz val="9"/>
            <color indexed="81"/>
            <rFont val="Arial"/>
            <family val="2"/>
          </rPr>
          <t>Fall 1: In den Spalten 14 bis 18 werden die Flächenverlagerungen gemäss Festsetzung 1.1 C des kantonalen Richtplans (KRP) sowie die Auszonungen ohne Flächenverlagerung abgebildet. Bei einer Flächenverlagerung gemäss Festsetzung 1.1 C wird eine Fläche aus einer bestimmten Bauzonenkategorie am Siedlungsrand ausgezont und an einem anderen Ort in der Gemeinde – ebenfalls am Siedlungsrand – in eine Zone derselben Bauzonenkategorie wieder eingezont. Dabei müssen die Aus- und Einzonung als separate Änderungen mit unterschiedlicher Nummer in der Zonenplanänderungstabelle eingetragen werden. Für Flächenverlagerungen ist jeweils ein separater Eintrag für die Einzonung und ein Eintrag für die Auszonung notwendig. Bei Flächenverlagerungen über eine Bauzonenkategorie hinaus handelt es sich um Umzonungen. Diese werden folglich nicht unter Fall 1, sondern unter Fall 3 aufgeführt.
Weil in den Spalten 14 bis 18 ausschliesslich Flächenverlagerungen und Auszonungen ohne Flächenverlagerung abgebildet werden, darf der Wert am Ende jeder Spalte maximal 0 betragen. Bei Flächenverlagerungen müssen grundsätzlich alle Einzonungen andernorts flächengleich ausgezont werden. Bei einem positiven Wert am Ende einer Spalte würden zu viele Bauzonen eingezont, sodass nicht von Flächenverlagerung gesprochen werden könnte. Bei Verlagerungen von Verkehrsflächen innerhalb von Bauzonen (Spalte 18) kann die Gesamtsumme am Ende der Spalte unter gewissen Umständen jedoch auch grösser als 0 sein. Ein- und Auszonungen von Verkehrsflächen innerhalb von Bauzonen sind aber nur möglich bei einer Verlagerung von angrenzenden Bauzonen.
Erfolgt die Einzonung aufgrund einer Flächenverlagerung im Bereich eines WMZ-Richtplangebiets, ist zu prüfen, ob das WMZ-Richtplangebiet nicht an einen geeigneten Standort verlagert werden müsste.</t>
        </r>
      </text>
    </comment>
    <comment ref="U5" authorId="0" shapeId="0">
      <text>
        <r>
          <rPr>
            <sz val="9"/>
            <color indexed="81"/>
            <rFont val="Arial"/>
            <family val="2"/>
          </rPr>
          <t>Fall 2: In der Spalte 19 werden Einzonungen in eine WMZ aufgeführt, die aufgrund eines ausgewiesenen Bedarfs möglich sind. Konkret muss der gemeindespezifische Auslastungswert (GA) einer Gemeinde hierfür grösser sein als 100 Prozent. Einzonungen sind möglich, bis der gemeindespezifische Auslastungswert einer Gemeinde auf 100 Prozent sinkt.
Die Einzonungen haben im Bereich des in der Richtplankarte 1:50‘000 bereits örtlich festgelegten Siedlungsgebiets zu erfolgen (kommunale Richtplangebiete WMZ) und erfordern daher auch eine entsprechende Anpassung der kommunalen Richtpläne (Reduktion der kommunalen Richtplangebiete WMZ in diesen Bereichen).
In den Spalten 20 bis 26 sind diejenigen Einzonungen aufgeführt, die ein Kontingent gemäss Festsetzung 1.1 B des KRP in Anspruch nehmen.
Weil für den Zeithorizont bis 2040 nur ein begrenztes Ausmass an Kontingentsflächen zur Verfügung steht, sind die Voraussetzungen für die Inanspruchnahme von Kontingentsflächen relativ hoch (Vorprojekt, flächensparende Lösung, keine Alternativen, etc.).
Am Ende jeder Spalte ist die Summe der jeweiligen Kontingentsbeanspruchung aufgeführt. Die Summe aller Kontingentsbeanspruchungen wird automatisch berechnet und in einer separaten Zeile unterhalb der Spalte 26 aufgeführt.</t>
        </r>
      </text>
    </comment>
    <comment ref="AC5" authorId="0" shapeId="0">
      <text>
        <r>
          <rPr>
            <sz val="9"/>
            <color indexed="81"/>
            <rFont val="Arial"/>
            <family val="2"/>
          </rPr>
          <t>Fall 3: In den Spalten 27 bis 31 sind sämtliche Umzonungen aufzuführen. Am Ende der jeweiligen Spalte wird automatisch aufsummiert, wie sich die einzelne Bauzonenkategorie aufgrund von Umzonungen verändert hat. Die Summe der Spalten 27 bis 31 muss in jedem Fall den Wert 0 ergeben.</t>
        </r>
      </text>
    </comment>
    <comment ref="V55" authorId="0" shapeId="0">
      <text>
        <r>
          <rPr>
            <sz val="9"/>
            <color indexed="81"/>
            <rFont val="Arial"/>
            <family val="2"/>
          </rPr>
          <t>Im Tabellenzusatz unterhalb der Spalte 26 wird die Summe der Kontingentsbeanspruchungen automatisch errechnet.</t>
        </r>
      </text>
    </comment>
    <comment ref="AC55" authorId="0" shapeId="0">
      <text>
        <r>
          <rPr>
            <sz val="9"/>
            <color indexed="81"/>
            <rFont val="Arial"/>
            <family val="2"/>
          </rPr>
          <t>Im Tabellenzusatz unterhalb der Spalte 31 wird die Summe der Spalten 14 bis 31 automatisch errechnet. Diese Summe muss der Summe der Spalte 12 entsprechen.</t>
        </r>
      </text>
    </comment>
  </commentList>
</comments>
</file>

<file path=xl/comments2.xml><?xml version="1.0" encoding="utf-8"?>
<comments xmlns="http://schemas.openxmlformats.org/spreadsheetml/2006/main">
  <authors>
    <author>Stefan Schönenberger</author>
  </authors>
  <commentList>
    <comment ref="B2" authorId="0" shapeId="0">
      <text>
        <r>
          <rPr>
            <sz val="9"/>
            <color indexed="81"/>
            <rFont val="Arial"/>
            <family val="2"/>
          </rPr>
          <t>Zu Beginn muss die jeweilige Gemeinde im Auswahlfeld "Richtplanänderungstabelle Gemeinde" ausgewählt werden.</t>
        </r>
      </text>
    </comment>
    <comment ref="B4" authorId="0" shapeId="0">
      <text>
        <r>
          <rPr>
            <sz val="9"/>
            <color indexed="81"/>
            <rFont val="Arial"/>
            <family val="2"/>
          </rPr>
          <t>Jede einzelne Richtplanänderung ist in einem separaten Änderungsplan zu kennzeichnen und mit einer eindeutigen Nummer zu versehen.
Der Massstab des Änderungsplans ist so zu wählen, dass insbesondere auch die kleinflächigen Richtplanänderungen problemlos erkennbar sind.
In der Spalte 1 der Richtplanänderungstabelle wird die Nummer der jeweiligen Richtplanänderung aufgeführt und ein Bezug zum Änderungsplan hergestellt. Damit können die einzelnen Richtplanänderungen im Änderungsplan schnell gefunden werden. Es darf nicht eine identische Nummer für zwei unterschiedliche Änderungen verwendet werden. Zudem müssen sämtliche Änderungen mit einem "R" beginnen, damit sie eindeutig von den Zonenplanänderungen zu unterscheiden sind.</t>
        </r>
      </text>
    </comment>
    <comment ref="C4" authorId="0" shapeId="0">
      <text>
        <r>
          <rPr>
            <sz val="9"/>
            <color indexed="81"/>
            <rFont val="Arial"/>
            <family val="2"/>
          </rPr>
          <t>In der Spalte 2 ist die genaue Fläche der konkreten Richtplanänderung in m2 aufzuführen.</t>
        </r>
      </text>
    </comment>
    <comment ref="D4" authorId="0" shapeId="0">
      <text>
        <r>
          <rPr>
            <sz val="9"/>
            <color indexed="81"/>
            <rFont val="Arial"/>
            <family val="2"/>
          </rPr>
          <t>In der Spalte 3 ist die Zuteilung VOR und in der Spalte 4 ist die Zuteilung NACH der Richtplanänderung aus der vorgegebenen Liste aufzuführen. Die Abkürzungen in der Liste stehen für folgende Bezeichnungen:
R-WMZ: Richtplangebiet für Wohn-, Misch- und Zentrumszonen
R-ARB:  Richtplangebiet für Arbeitszonen
R-ÖFF:  Richtplangebiet für öffentliche Zonen
R-SPEZ: Richtplangebiet für Spezialbauzonen
NICHT-R: Nicht-Richtplangebiet</t>
        </r>
      </text>
    </comment>
    <comment ref="F4" authorId="0" shapeId="0">
      <text>
        <r>
          <rPr>
            <sz val="9"/>
            <color indexed="81"/>
            <rFont val="Arial"/>
            <family val="2"/>
          </rPr>
          <t>In der Spalte 5 ist eine Kurzbegründung für die Richtplanänderung aufzuführen. Ausführlichere Begründungen für Richtplanänderungen sind demgegenüber im Planungsbericht aufzuführen.</t>
        </r>
      </text>
    </comment>
    <comment ref="G4" authorId="0" shapeId="0">
      <text>
        <r>
          <rPr>
            <sz val="9"/>
            <color indexed="81"/>
            <rFont val="Arial"/>
            <family val="2"/>
          </rPr>
          <t>In den Spalten 6 bis 9 sind die Auswirkungen der Richtplanänderungen auf die einzelnen Richtplangebietsgruppen (R-WMZ, R-ARB, R-ÖFF, R-SPEZ) einzutragen. Am Ende jeder Spalte werden die Änderungen pro Richtplangebietsgruppe aufsummiert.
Bei Umwidmungen innerhalb der gleichen Richtplangebietsgruppe (z.B. Spalte 6: Richtplangebiet für Wohnen und Arbeiten zu Richtplangebiet Wohnen) muss der Wert in der entsprechenden Spalte 0 betragen.</t>
        </r>
      </text>
    </comment>
    <comment ref="B65" authorId="0" shapeId="0">
      <text>
        <r>
          <rPr>
            <sz val="9"/>
            <color indexed="81"/>
            <rFont val="Arial"/>
            <family val="2"/>
          </rPr>
          <t>Einzonungen, die innerhalb von Richtplangebieten WMZ geplant sind, werden automatisch von der Zonenplanänderungstabelle in diesen Tabellenzusatz übernommen. Da diese Zonenplanänderungen Auswirkungen auf die Richtplangebiete WMZ haben, müssen sie mit der vorgegebenen Massnahmen-Nummer aus der Zonenplanänderungstabelle auch im Richtplan-Änderungsplan verortet werden.
Achtung: Aus technischen Gründen können keine weiteren Zeilen eingefügt werden. Falls mehr als 20 Einzonungen innerhalb von Richtplangebieten WMZ vorgesehen sind und die Anzahl Zeilen somit nicht ausreichen, muss das Amt für Raumentwicklung Kanton Thurgau kontaktiert werden.</t>
        </r>
      </text>
    </comment>
    <comment ref="F92" authorId="0" shapeId="0">
      <text>
        <r>
          <rPr>
            <sz val="9"/>
            <color indexed="81"/>
            <rFont val="Arial"/>
            <family val="2"/>
          </rPr>
          <t>Die meisten Felder in diesem Tabellenzusatz werden automatisch ausgefüllt. Auch der gemeindespezifische Anpassungsbedarf der Richtplangebiete WMZ wird automatisch gemäss Anhang A1 des kantonalen Richtplans (KRP) eingetragen, nachdem im Auswahlfeld "Richtplanänderungstabelle Gemeinde" (Zeile 2) die jeweilige Gemeinde ausgewählt wurde.
Aufgrund der zwei Felder "Maximal zulässige Gesamtgrösse Richtplangebiete WMZ gemäss Anhang A1 KRP, abzüglich seit Teilrevision KRP 2017 bereits in WMZ eingezonte oder verkleinerte Richtplangebiete WMZ (ha)" und "Effektiv ausgeschiedenes, örtlich festgelegtes Richtplangebiet WMZ nach Ortsplanungsrevision (ha)" sowie der dazugehörigen Fehlermeldung wird ersichtlich, ob und inwieweit der im KRP geforderte Anpassungsbedarf im Bereich der Richtplangebiete WMZ effektiv umgesetzt wurde. Besteht eine Differenz zwischen diesen zwei Feldern, werden sie rot eingefärbt und ein textlicher Hinweis wird angezeigt.
Es ist zwingend notwendig, dass die zwei Felder "Seit Teilrevision KRP 2017 bereits in WMZ eingezonte oder verkleinerte Richtplangebiete WMZ gemäss Geodaten Gemeinde (ha)" und "Gesamtgrösse Richtplangebiete WMZ nach Ortsplanungsrevision gemäss Geodaten Gemeinde (ha)" ausgefüllt werden.</t>
        </r>
      </text>
    </comment>
  </commentList>
</comments>
</file>

<file path=xl/comments3.xml><?xml version="1.0" encoding="utf-8"?>
<comments xmlns="http://schemas.openxmlformats.org/spreadsheetml/2006/main">
  <authors>
    <author>Stefan Schönenberger</author>
  </authors>
  <commentList>
    <comment ref="B2" authorId="0" shapeId="0">
      <text>
        <r>
          <rPr>
            <sz val="9"/>
            <color indexed="81"/>
            <rFont val="Arial"/>
            <family val="2"/>
          </rPr>
          <t>Zu Beginn muss die jeweilige Gemeinde im Auswahlfeld "Zuweisung kantonaler Zonenkatalog Gemeinde" ausgewählt werden.</t>
        </r>
      </text>
    </comment>
    <comment ref="B4" authorId="0" shapeId="0">
      <text>
        <r>
          <rPr>
            <sz val="9"/>
            <color indexed="81"/>
            <rFont val="Arial"/>
            <family val="2"/>
          </rPr>
          <t>In der Spalte "Kommunale Zonen" ist die Zonenbezeichnung gemäss Baureglement aufzuführen. Dabei dürfen keine Abkürzungen verwendet, sondern die Zonenbezeichnung muss vollständig ausgeschrieben werden (z.B. Wohnzone 3).</t>
        </r>
      </text>
    </comment>
    <comment ref="C4" authorId="0" shapeId="0">
      <text>
        <r>
          <rPr>
            <sz val="9"/>
            <color indexed="81"/>
            <rFont val="Arial"/>
            <family val="2"/>
          </rPr>
          <t>In der Spalte "Kantonale Zonenbezeichnung" ist anzugeben, welcher Zone gemäss kantonalem Zonenkatalog die kommunale Zone zugewiesen werden soll. Der kantonale Zonenkatalog ist dabei als vorgegebene Liste hinterlegt. Die jeweilige Zone kann per Dropdown-Liste ausgewählt werden.
Der Zonenbezeichnungs-Code wird automatisch ergänzt, nachdem die Zone gemäss kantonalem Zonenkatalog aus der vorgegebenen Liste ausgewählt wurde.
Zur besseren Übersicht ist der kantonale Zonenkatalog auch neben der Tabelle abgebildet.</t>
        </r>
      </text>
    </comment>
  </commentList>
</comments>
</file>

<file path=xl/sharedStrings.xml><?xml version="1.0" encoding="utf-8"?>
<sst xmlns="http://schemas.openxmlformats.org/spreadsheetml/2006/main" count="352" uniqueCount="254">
  <si>
    <t>WMZ</t>
  </si>
  <si>
    <t>Zonenplanänderungsfälle (jeweils nur einer der drei Fälle wählen und ausfüllen)</t>
  </si>
  <si>
    <t>Kontingente gemäss FS 1.1 B</t>
  </si>
  <si>
    <t>Änderung kommunaler Richtplan</t>
  </si>
  <si>
    <r>
      <t xml:space="preserve">Kurzbegründung für die Änderung des kommunalen Richtplans                                                  </t>
    </r>
    <r>
      <rPr>
        <sz val="8"/>
        <color theme="1"/>
        <rFont val="Arial"/>
        <family val="2"/>
      </rPr>
      <t/>
    </r>
  </si>
  <si>
    <r>
      <t xml:space="preserve">Auswirkungen auf die einzelnen Bauzonenkategorien und auf die Bauzonen insgesamt
</t>
    </r>
    <r>
      <rPr>
        <sz val="8"/>
        <color theme="1"/>
        <rFont val="Arial"/>
        <family val="2"/>
      </rPr>
      <t>(1 bis 2 pos. oder neg. Einträge in m</t>
    </r>
    <r>
      <rPr>
        <vertAlign val="superscript"/>
        <sz val="8"/>
        <color theme="1"/>
        <rFont val="Arial"/>
        <family val="2"/>
      </rPr>
      <t>2</t>
    </r>
    <r>
      <rPr>
        <sz val="8"/>
        <color theme="1"/>
        <rFont val="Arial"/>
        <family val="2"/>
      </rPr>
      <t xml:space="preserve"> erforderlich, bei Umzonungen innerhalb einer Zonenkategorie Eintrag "0")</t>
    </r>
  </si>
  <si>
    <r>
      <rPr>
        <b/>
        <sz val="8"/>
        <color theme="1"/>
        <rFont val="Arial"/>
        <family val="2"/>
      </rPr>
      <t xml:space="preserve">Fall 2:
</t>
    </r>
    <r>
      <rPr>
        <sz val="8"/>
        <color theme="1"/>
        <rFont val="Arial"/>
        <family val="2"/>
      </rPr>
      <t>Einzonungen gemäss FS 1.1 B, 1.4 A und 1.4 B
(1 pos. Eintrag in m</t>
    </r>
    <r>
      <rPr>
        <vertAlign val="superscript"/>
        <sz val="8"/>
        <color theme="1"/>
        <rFont val="Arial"/>
        <family val="2"/>
      </rPr>
      <t>2</t>
    </r>
    <r>
      <rPr>
        <sz val="8"/>
        <color theme="1"/>
        <rFont val="Arial"/>
        <family val="2"/>
      </rPr>
      <t xml:space="preserve"> erforderlich)</t>
    </r>
  </si>
  <si>
    <r>
      <rPr>
        <b/>
        <sz val="8"/>
        <color theme="1"/>
        <rFont val="Arial"/>
        <family val="2"/>
      </rPr>
      <t xml:space="preserve">Fall 3:
</t>
    </r>
    <r>
      <rPr>
        <sz val="8"/>
        <color theme="1"/>
        <rFont val="Arial"/>
        <family val="2"/>
      </rPr>
      <t>Umzonungen
(entweder 1 pos. und 1 neg. Eintrag in m</t>
    </r>
    <r>
      <rPr>
        <vertAlign val="superscript"/>
        <sz val="8"/>
        <color theme="1"/>
        <rFont val="Arial"/>
        <family val="2"/>
      </rPr>
      <t>2</t>
    </r>
    <r>
      <rPr>
        <sz val="8"/>
        <color theme="1"/>
        <rFont val="Arial"/>
        <family val="2"/>
      </rPr>
      <t xml:space="preserve"> erforderlich oder bei Umzonungen innerhalb einer Zonenkategorie Eintrag "0")</t>
    </r>
  </si>
  <si>
    <t>R-WMZ</t>
  </si>
  <si>
    <t>R-ÖFF</t>
  </si>
  <si>
    <t>R-SPEZ</t>
  </si>
  <si>
    <t>R-ARB</t>
  </si>
  <si>
    <t xml:space="preserve">Zuteilung neu                  </t>
  </si>
  <si>
    <t xml:space="preserve">Zuteilung alt            </t>
  </si>
  <si>
    <t>Zonenplanänderungstabelle Gemeinde:</t>
  </si>
  <si>
    <t>Richtplanänderungstabelle Gemeinde:</t>
  </si>
  <si>
    <t>Umsetzung Anpassungsbedarf Richtplangebiete WMZ</t>
  </si>
  <si>
    <t>ja</t>
  </si>
  <si>
    <t>nein</t>
  </si>
  <si>
    <t>Auszonung</t>
  </si>
  <si>
    <t>Umzonung</t>
  </si>
  <si>
    <t>Einzonung</t>
  </si>
  <si>
    <r>
      <rPr>
        <b/>
        <sz val="8"/>
        <color theme="1"/>
        <rFont val="Arial"/>
        <family val="2"/>
      </rPr>
      <t xml:space="preserve">Fall 1:
</t>
    </r>
    <r>
      <rPr>
        <sz val="8"/>
        <color theme="1"/>
        <rFont val="Arial"/>
        <family val="2"/>
      </rPr>
      <t>Flächenverlagerung gemäss FS 1.1 C und Auszonungen ohne Flächenverlagerung
Ein- und Auszonungen
(1 pos. oder neg. Eintrag in m</t>
    </r>
    <r>
      <rPr>
        <vertAlign val="superscript"/>
        <sz val="8"/>
        <color theme="1"/>
        <rFont val="Arial"/>
        <family val="2"/>
      </rPr>
      <t>2</t>
    </r>
    <r>
      <rPr>
        <sz val="8"/>
        <color theme="1"/>
        <rFont val="Arial"/>
        <family val="2"/>
      </rPr>
      <t xml:space="preserve"> erforderlich)</t>
    </r>
  </si>
  <si>
    <r>
      <t>Kurzbegründung für die Zonenplanänderung</t>
    </r>
    <r>
      <rPr>
        <sz val="8"/>
        <color theme="1"/>
        <rFont val="Arial"/>
        <family val="2"/>
      </rPr>
      <t/>
    </r>
  </si>
  <si>
    <r>
      <t xml:space="preserve">Fläche
</t>
    </r>
    <r>
      <rPr>
        <sz val="8"/>
        <color theme="1"/>
        <rFont val="Arial"/>
        <family val="2"/>
      </rPr>
      <t>(m</t>
    </r>
    <r>
      <rPr>
        <vertAlign val="superscript"/>
        <sz val="8"/>
        <color theme="1"/>
        <rFont val="Arial"/>
        <family val="2"/>
      </rPr>
      <t>2</t>
    </r>
    <r>
      <rPr>
        <sz val="8"/>
        <color theme="1"/>
        <rFont val="Arial"/>
        <family val="2"/>
      </rPr>
      <t>)</t>
    </r>
  </si>
  <si>
    <r>
      <t xml:space="preserve">Auswirkungen auf die kommunalen Richtplangebietsflächen
</t>
    </r>
    <r>
      <rPr>
        <sz val="8"/>
        <color theme="1"/>
        <rFont val="Arial"/>
        <family val="2"/>
      </rPr>
      <t>(m</t>
    </r>
    <r>
      <rPr>
        <vertAlign val="superscript"/>
        <sz val="8"/>
        <color theme="1"/>
        <rFont val="Arial"/>
        <family val="2"/>
      </rPr>
      <t>2</t>
    </r>
    <r>
      <rPr>
        <sz val="8"/>
        <color theme="1"/>
        <rFont val="Arial"/>
        <family val="2"/>
      </rPr>
      <t>)</t>
    </r>
  </si>
  <si>
    <r>
      <t>Kontingentsbeanspruchungen total (m</t>
    </r>
    <r>
      <rPr>
        <b/>
        <vertAlign val="superscript"/>
        <sz val="8"/>
        <color theme="1"/>
        <rFont val="Arial"/>
        <family val="2"/>
      </rPr>
      <t>2</t>
    </r>
    <r>
      <rPr>
        <b/>
        <sz val="8"/>
        <color theme="1"/>
        <rFont val="Arial"/>
        <family val="2"/>
      </rPr>
      <t>)</t>
    </r>
  </si>
  <si>
    <t>Richtplan-gebiet
WMZ
(R-WMZ)</t>
  </si>
  <si>
    <t>Richtplan-gebiet
Arbeitszonen
(R-ARB)</t>
  </si>
  <si>
    <t>Richtplan-gebiet
Öffentliche Zonen
(R-ÖFF)</t>
  </si>
  <si>
    <t>Richtplan-gebiet
Spezialbau-zonen
(R-SPEZ)</t>
  </si>
  <si>
    <t>Aadorf</t>
  </si>
  <si>
    <t>Affeltrangen</t>
  </si>
  <si>
    <t>Altnau</t>
  </si>
  <si>
    <t>Amlikon-Bissegg</t>
  </si>
  <si>
    <t>Amriswil</t>
  </si>
  <si>
    <t>Arbon</t>
  </si>
  <si>
    <t>Basadingen-Schlattingen</t>
  </si>
  <si>
    <t>Berg</t>
  </si>
  <si>
    <t>Berlingen</t>
  </si>
  <si>
    <t>Bettwiesen</t>
  </si>
  <si>
    <t>Bichelsee-Balterswil</t>
  </si>
  <si>
    <t>Birwinken</t>
  </si>
  <si>
    <t>Bischofszell</t>
  </si>
  <si>
    <t>Bottighofen</t>
  </si>
  <si>
    <t>Braunau</t>
  </si>
  <si>
    <t>Bürglen</t>
  </si>
  <si>
    <t>Bussnang</t>
  </si>
  <si>
    <t>Diessenhofen</t>
  </si>
  <si>
    <t>Dozwil</t>
  </si>
  <si>
    <t>Egnach</t>
  </si>
  <si>
    <t>Erlen</t>
  </si>
  <si>
    <t>Ermatingen</t>
  </si>
  <si>
    <t>Eschenz</t>
  </si>
  <si>
    <t>Eschlikon</t>
  </si>
  <si>
    <t>Felben-Wellhausen</t>
  </si>
  <si>
    <t>Fischingen</t>
  </si>
  <si>
    <t>Frauenfeld</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</si>
  <si>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</si>
  <si>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</si>
  <si>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</si>
  <si>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</si>
  <si>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</si>
  <si>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</si>
  <si>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</si>
  <si>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</si>
  <si>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</si>
  <si>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</si>
  <si>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</si>
  <si>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</si>
  <si>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</si>
  <si>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</si>
  <si>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</si>
  <si>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</si>
  <si>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</si>
  <si>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</si>
  <si>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</si>
  <si>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</si>
  <si>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</si>
  <si>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</si>
  <si>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t>
  </si>
  <si>
    <t>Münsterlingen</t>
  </si>
  <si>
    <t>Neunforn</t>
  </si>
  <si>
    <t>Pfyn</t>
  </si>
  <si>
    <t>Raperswilen</t>
  </si>
  <si>
    <t>Rickenbach</t>
  </si>
  <si>
    <t>Roggwil</t>
  </si>
  <si>
    <t>Romanshorn</t>
  </si>
  <si>
    <t>Salenstein</t>
  </si>
  <si>
    <t>Salmsach</t>
  </si>
  <si>
    <t>Schlatt</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</si>
  <si>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</si>
  <si>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</si>
  <si>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</si>
  <si>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</si>
  <si>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</si>
  <si>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</si>
  <si>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</si>
  <si>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</si>
  <si>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</si>
  <si>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</si>
  <si>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</si>
  <si>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</si>
  <si>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</si>
  <si>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</si>
  <si>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</si>
  <si>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</si>
  <si>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</si>
  <si>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t>
  </si>
  <si>
    <t>Wuppenau</t>
  </si>
  <si>
    <t>Zihlschlacht-Sitterdorf</t>
  </si>
  <si>
    <t>Gemeinde</t>
  </si>
  <si>
    <t>Örtlich festgelegtes Siedlungsgebiet nach Teilrevision - WMZ Richtplangebiete (ha)</t>
  </si>
  <si>
    <t>Anpassungsbedarf - WMZ Richtplan-gebiete (ha)</t>
  </si>
  <si>
    <t>übrige Bauzonen</t>
  </si>
  <si>
    <r>
      <t>Summe der Auswirkungen auf die kommunalen Richtplangebietsflächen (m</t>
    </r>
    <r>
      <rPr>
        <b/>
        <vertAlign val="superscript"/>
        <sz val="8"/>
        <color theme="1"/>
        <rFont val="Arial"/>
        <family val="2"/>
      </rPr>
      <t>2</t>
    </r>
    <r>
      <rPr>
        <b/>
        <sz val="8"/>
        <color theme="1"/>
        <rFont val="Arial"/>
        <family val="2"/>
      </rPr>
      <t>)</t>
    </r>
  </si>
  <si>
    <r>
      <t>Summe der Einzonungen innerhalb von Richtplangebieten WMZ (m</t>
    </r>
    <r>
      <rPr>
        <b/>
        <vertAlign val="superscript"/>
        <sz val="8"/>
        <color theme="1"/>
        <rFont val="Arial"/>
        <family val="2"/>
      </rPr>
      <t>2</t>
    </r>
    <r>
      <rPr>
        <b/>
        <sz val="8"/>
        <color theme="1"/>
        <rFont val="Arial"/>
        <family val="2"/>
      </rPr>
      <t>)</t>
    </r>
  </si>
  <si>
    <r>
      <t>Summe der Ein- und Auszonungen ausserhalb von Richtplangebieten WMZ (m</t>
    </r>
    <r>
      <rPr>
        <b/>
        <vertAlign val="superscript"/>
        <sz val="8"/>
        <color theme="1"/>
        <rFont val="Arial"/>
        <family val="2"/>
      </rPr>
      <t>2</t>
    </r>
    <r>
      <rPr>
        <b/>
        <sz val="8"/>
        <color theme="1"/>
        <rFont val="Arial"/>
        <family val="2"/>
      </rPr>
      <t>)</t>
    </r>
  </si>
  <si>
    <t>Arbeits-
zonen</t>
  </si>
  <si>
    <t>Öffentl.
Zonen</t>
  </si>
  <si>
    <t xml:space="preserve">Spezial-
bauzonen </t>
  </si>
  <si>
    <t xml:space="preserve">Verkehrs-
flächen
innerhalb
Bauzonen  </t>
  </si>
  <si>
    <t>Summe
Bauzonen-
flächen</t>
  </si>
  <si>
    <t>Spezial-
bauzonen</t>
  </si>
  <si>
    <t>Verkehrs-
flächen
innerhalb
Bauzonen</t>
  </si>
  <si>
    <t>Einzonung
in WMZ
aufgrund
Bedarf
GA&gt;100%</t>
  </si>
  <si>
    <t>Betriebs-
erweite-
rungen
(Bst. a)</t>
  </si>
  <si>
    <t>Neuan-
siedlung
von
Betrieben
(Bst. b)</t>
  </si>
  <si>
    <t>Gross-
flächige
Arbeits-
platz-
gebiete
(Bst. c)</t>
  </si>
  <si>
    <t>Öffentl.
Bauten
und
Anlagen
(Bst. d)</t>
  </si>
  <si>
    <t>Spezial-
bauzonen
(Bst. e)</t>
  </si>
  <si>
    <t>Änderung
Nr.</t>
  </si>
  <si>
    <t>Mass-
nahme</t>
  </si>
  <si>
    <t>Einzonung
innerhalb
von
Richtplan-
gebieten
WMZ</t>
  </si>
  <si>
    <r>
      <t xml:space="preserve">Änderungs-
fläche
</t>
    </r>
    <r>
      <rPr>
        <sz val="8"/>
        <color theme="1"/>
        <rFont val="Arial"/>
        <family val="2"/>
      </rPr>
      <t>(m</t>
    </r>
    <r>
      <rPr>
        <vertAlign val="superscript"/>
        <sz val="8"/>
        <color theme="1"/>
        <rFont val="Arial"/>
        <family val="2"/>
      </rPr>
      <t>2</t>
    </r>
    <r>
      <rPr>
        <sz val="8"/>
        <color theme="1"/>
        <rFont val="Arial"/>
        <family val="2"/>
      </rPr>
      <t>)</t>
    </r>
  </si>
  <si>
    <t>NICHT-R</t>
  </si>
  <si>
    <t>Auswirkungen auf die Bauzonenflächen</t>
  </si>
  <si>
    <t>Kommunale Richtplangebiete WMZ</t>
  </si>
  <si>
    <t>Anpassungsbedarf Richtplangebiete WMZ gemäss Anhang A1 KRP (ha)</t>
  </si>
  <si>
    <t>Örtlich festgelegtes, zu erreichendes Richtplangebiet WMZ gemäss Anhang A1 KRP (ha)</t>
  </si>
  <si>
    <t>Bilanz Richtplangebiete WMZ (Summe der Auswirkungen auf die kommunalen Richtplangebiete WMZ, Spalte 6, abzüglich Summe der Einzonungen innerhalb von Richtplangebieten WMZ) (ha)</t>
  </si>
  <si>
    <t>Effektiv umgesetzter Anpassungsbedarf Richtplangebiete WMZ nach Ortsplanungsrevision (ha)</t>
  </si>
  <si>
    <t>Effektiv ausgeschiedenes, örtlich festgelegtes Richtplangebiet WMZ nach Ortsplanungsrevision (ha)</t>
  </si>
  <si>
    <t>Gesamtgrösse Richtplangebiete WMZ nach Ortsplanungsrevision gemäss Geodaten Gemeinde (ha)</t>
  </si>
  <si>
    <t>Einzonungen innerhalb von Richtplangebieten WMZ</t>
  </si>
  <si>
    <t>Maximal zulässige Gesamtgrösse Richtplangebiete WMZ gemäss Anhang A1 KRP, abzüglich seit Teilrevision KRP 2017 bereits in WMZ eingezonte oder verkleinerte Richtplangebiete WMZ (ha)</t>
  </si>
  <si>
    <t>Wohnzone 1</t>
  </si>
  <si>
    <t>Wohnzone 2 tiefere Dichte</t>
  </si>
  <si>
    <t>Wohnzone 2 mittlere Dichte</t>
  </si>
  <si>
    <t>Wohnzone 3</t>
  </si>
  <si>
    <t>Wohnzone 4</t>
  </si>
  <si>
    <t>Wohnzone 5+</t>
  </si>
  <si>
    <t>11 Wohnzonen</t>
  </si>
  <si>
    <t>51 Überlagernde Ortsbildschutzzonen</t>
  </si>
  <si>
    <t>Ortsbildschutzzone</t>
  </si>
  <si>
    <t>Umgebungsschutzzone</t>
  </si>
  <si>
    <t>12 Arbeitszonen</t>
  </si>
  <si>
    <t>13 Mischzonen</t>
  </si>
  <si>
    <t>14 Zentrumszonen</t>
  </si>
  <si>
    <t>15 Zonen für öffentliche Nutzungen</t>
  </si>
  <si>
    <t>16 Eingeschränkte Bauzonen</t>
  </si>
  <si>
    <t>17 Tourismus- und Freizeitzonen</t>
  </si>
  <si>
    <t>18 Verkehrszonen innerhalb der Bauzonen</t>
  </si>
  <si>
    <t>19 Weitere Bauzonen</t>
  </si>
  <si>
    <t>21 Allgemeine Landwirtschaftszonen</t>
  </si>
  <si>
    <t>22 Speziallandwirtschaftszonen</t>
  </si>
  <si>
    <t>23 Rebbauzonen</t>
  </si>
  <si>
    <t>31 Schutzzonen für Lebensräume und Landschaften</t>
  </si>
  <si>
    <t>32 Zonen für Gewässer und ihre Ufer</t>
  </si>
  <si>
    <t>41 Zonen für Kleinsiedlung</t>
  </si>
  <si>
    <t>42 Verkehrsflächen</t>
  </si>
  <si>
    <t>44 Wald</t>
  </si>
  <si>
    <t>49 Weitere Zonen nach Art. 18 RPG</t>
  </si>
  <si>
    <t>52 Überlagernde Schutzzonen für Lebensräume und Landschaften</t>
  </si>
  <si>
    <t>53 Überlagernde Gefahrenzonen</t>
  </si>
  <si>
    <t>59 Weitere überlagernde Zonen</t>
  </si>
  <si>
    <t>62 Bereiche mit Sondernutzungsplanpflicht</t>
  </si>
  <si>
    <t>Arbeitszone Industrie</t>
  </si>
  <si>
    <t>Arbeitszone Gewerbe</t>
  </si>
  <si>
    <t>Spezielle Arbeitszone</t>
  </si>
  <si>
    <t>Strategische Arbeitszone</t>
  </si>
  <si>
    <t>Zone für Spezialkulturen</t>
  </si>
  <si>
    <t>Wohn- und Arbeitszone 1</t>
  </si>
  <si>
    <t>Wohn- und Arbeitszone 2</t>
  </si>
  <si>
    <t>Wohn- und Arbeitszone 3</t>
  </si>
  <si>
    <t>Wohn- und Arbeitszone 4</t>
  </si>
  <si>
    <t>Wohn- und Arbeitszone 5+</t>
  </si>
  <si>
    <t>Weilerzone</t>
  </si>
  <si>
    <t>Zentrumszone 2</t>
  </si>
  <si>
    <t>Zentrumszone 3</t>
  </si>
  <si>
    <t>Zentrumszone 4</t>
  </si>
  <si>
    <t>Zentrumszone 5+</t>
  </si>
  <si>
    <t>Altstadtzone</t>
  </si>
  <si>
    <t>Dorfzone 2</t>
  </si>
  <si>
    <t>Dorfzone 3+</t>
  </si>
  <si>
    <t>Zone für öffentliche Bauten und Anlagen</t>
  </si>
  <si>
    <t>Zone für öffentliche Anlagen</t>
  </si>
  <si>
    <t>Kantonale Abfallzone</t>
  </si>
  <si>
    <t>Freihaltezone</t>
  </si>
  <si>
    <t>Touristik- und Freizeitzone</t>
  </si>
  <si>
    <t>Campingzone</t>
  </si>
  <si>
    <t>Zone für spezielle Sportanlagen</t>
  </si>
  <si>
    <t>Kleingartenzone</t>
  </si>
  <si>
    <t>Strassen und Wege innerhalb von Bauzonen</t>
  </si>
  <si>
    <t>Bahnareal innerhalb von Bauzonen</t>
  </si>
  <si>
    <t>Objektbezogene Spezialbauzone</t>
  </si>
  <si>
    <t>Landwirtschaftszone</t>
  </si>
  <si>
    <t>Landwirtschaftszone für besondere Nutzungen</t>
  </si>
  <si>
    <t>Rebbauzone</t>
  </si>
  <si>
    <t>Landschaftsschutzzone</t>
  </si>
  <si>
    <t>Naturschutzzone</t>
  </si>
  <si>
    <t>Naturschutzzone im Wald</t>
  </si>
  <si>
    <t>Gewässer</t>
  </si>
  <si>
    <t>Naturschutzzone im Gewässer</t>
  </si>
  <si>
    <t>Erhaltungszone</t>
  </si>
  <si>
    <t>Bahnflächen ausserhalb von Bauzonen</t>
  </si>
  <si>
    <t>Flugplatzflächen ausserhalb von Bauzonen</t>
  </si>
  <si>
    <t>Nationalstrassenflächen</t>
  </si>
  <si>
    <t>Strassenflächen ausserhalb von Bauzonen</t>
  </si>
  <si>
    <t>Wald</t>
  </si>
  <si>
    <t>Abbauzone</t>
  </si>
  <si>
    <t>Deponiezone</t>
  </si>
  <si>
    <t>Nicht genehmigte Zone</t>
  </si>
  <si>
    <t>Weitere Nichtbauzone</t>
  </si>
  <si>
    <t>Hecken und Feldgehölze</t>
  </si>
  <si>
    <t>Gefahrenzone</t>
  </si>
  <si>
    <t>Zone für archäologische Funde</t>
  </si>
  <si>
    <t>Aufstufung gemäss LSV</t>
  </si>
  <si>
    <t>Weitere Überlagerung</t>
  </si>
  <si>
    <t>Gestaltungsplanpflicht</t>
  </si>
  <si>
    <t>1 Bauzonen</t>
  </si>
  <si>
    <t>2 Landwirtschaftszonen</t>
  </si>
  <si>
    <t>3 Schutzzonen (ausserhalb der Bauzonen)</t>
  </si>
  <si>
    <t>4 Weitere Zonen ausserhalb der Bauzonen</t>
  </si>
  <si>
    <t>Zone alt</t>
  </si>
  <si>
    <t>Zone neu</t>
  </si>
  <si>
    <r>
      <t xml:space="preserve">Zonenplan-änderung
</t>
    </r>
    <r>
      <rPr>
        <sz val="8"/>
        <color theme="1"/>
        <rFont val="Arial"/>
        <family val="2"/>
      </rPr>
      <t>(Abkürzungen gemäss Baureglement)</t>
    </r>
  </si>
  <si>
    <t>Zuweisung kantonaler Zonenkatalog Gemeinde:</t>
  </si>
  <si>
    <t>Code</t>
  </si>
  <si>
    <t>Bezeichnung</t>
  </si>
  <si>
    <r>
      <t xml:space="preserve">Kommunale Zonen
</t>
    </r>
    <r>
      <rPr>
        <sz val="10"/>
        <color theme="1"/>
        <rFont val="Arial"/>
        <family val="2"/>
      </rPr>
      <t>(Bezeichnung gemäss Baureglement)</t>
    </r>
  </si>
  <si>
    <r>
      <t>!.!</t>
    </r>
    <r>
      <rPr>
        <sz val="8"/>
        <rFont val="Arial"/>
        <family val="2"/>
      </rPr>
      <t>1</t>
    </r>
    <r>
      <rPr>
        <sz val="8"/>
        <color theme="0" tint="-4.9989318521683403E-2"/>
        <rFont val="Arial"/>
        <family val="2"/>
      </rPr>
      <t>!.!</t>
    </r>
  </si>
  <si>
    <r>
      <t xml:space="preserve">Massnahme
Nr.
</t>
    </r>
    <r>
      <rPr>
        <sz val="8"/>
        <rFont val="Arial"/>
        <family val="2"/>
      </rPr>
      <t>(beginnend mit "R")</t>
    </r>
  </si>
  <si>
    <t>Grundnutzungszonen</t>
  </si>
  <si>
    <t>Überlagernde Zonen</t>
  </si>
  <si>
    <t>Art</t>
  </si>
  <si>
    <t>Typ</t>
  </si>
  <si>
    <r>
      <rPr>
        <b/>
        <sz val="10"/>
        <color theme="1"/>
        <rFont val="Arial"/>
        <family val="2"/>
      </rPr>
      <t>Kantonale Zonenbezeichnung</t>
    </r>
    <r>
      <rPr>
        <sz val="10"/>
        <color theme="1"/>
        <rFont val="Arial"/>
        <family val="2"/>
      </rPr>
      <t xml:space="preserve">
(Auswahl gemäss kantonalem Zonenkatalog)</t>
    </r>
  </si>
  <si>
    <t>Arrondierung von WMZ (Bst. f)</t>
  </si>
  <si>
    <t>Kompen-
sations-
flächen
Kleinsied-
lungen
(FS 1.4 B,
Bst. d)</t>
  </si>
  <si>
    <t>Arrondie-
rungen
gemäss
FS 1.4 B,
Bst. a-c</t>
  </si>
  <si>
    <t>Summe Spalten 14 bis 31</t>
  </si>
  <si>
    <t>Bilanz WMZ (Summe der Ein- und Auszonungen von WMZ), abzüglich WMZ-Kontingente (ZP-Änderungstabelle, Spalten 25 und 26 sowie Spalten 20 und 21 sofern diese WMZ betreffen) (ha)</t>
  </si>
  <si>
    <t>Seit 1. Dezember 2021 (Richtplanänderung "Kleinsiedlungen") bereits in WMZ eingezonte oder verkleinerte Richtplangebiete WMZ gemäss Geodaten Gemeinde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</si>
</sst>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2"/>
      <color theme="1"/>
      <name val="Arial"/>
      <family val="2"/>
    </font>
    <font>
      <sz val="8"/>
      <color theme="1"/>
      <name val="Arial"/>
      <family val="2"/>
    </font>
    <font>
      <b/>
      <sz val="8"/>
      <color theme="1"/>
      <name val="Arial"/>
      <family val="2"/>
    </font>
    <font>
      <sz val="11"/>
      <color theme="1"/>
      <name val="Calibri"/>
      <family val="2"/>
      <scheme val="minor"/>
    </font>
    <font>
      <sz val="8"/>
      <name val="Arial"/>
      <family val="2"/>
    </font>
    <font>
      <b/>
      <sz val="8"/>
      <name val="Arial"/>
      <family val="2"/>
    </font>
    <font>
      <vertAlign val="superscript"/>
      <sz val="8"/>
      <color theme="1"/>
      <name val="Arial"/>
      <family val="2"/>
    </font>
    <font>
      <sz val="10"/>
      <color theme="1"/>
      <name val="Arial"/>
      <family val="2"/>
    </font>
    <font>
      <b/>
      <vertAlign val="superscript"/>
      <sz val="8"/>
      <color theme="1"/>
      <name val="Arial"/>
      <family val="2"/>
    </font>
    <font>
      <b/>
      <sz val="12"/>
      <color theme="1"/>
      <name val="Arial"/>
      <family val="2"/>
    </font>
    <font>
      <sz val="12"/>
      <color rgb="FFFF0000"/>
      <name val="Arial"/>
      <family val="2"/>
    </font>
    <font>
      <b/>
      <sz val="10"/>
      <color theme="1"/>
      <name val="Arial"/>
      <family val="2"/>
    </font>
    <font>
      <sz val="11"/>
      <color rgb="FF192527"/>
      <name val="Segoe UI"/>
      <family val="2"/>
    </font>
    <font>
      <sz val="8"/>
      <color theme="0" tint="-4.9989318521683403E-2"/>
      <name val="Arial"/>
      <family val="2"/>
    </font>
    <font>
      <sz val="9"/>
      <color indexed="81"/>
      <name val="Arial"/>
      <family val="2"/>
    </font>
    <font>
      <sz val="10"/>
      <name val="Arial"/>
      <family val="2"/>
    </font>
  </fonts>
  <fills count="9">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s>
  <cellStyleXfs count="3">
    <xf numFmtId="0" fontId="0" fillId="0" borderId="0"/>
    <xf numFmtId="0" fontId="3" fillId="0" borderId="0"/>
    <xf numFmtId="0" fontId="3" fillId="0" borderId="0"/>
  </cellStyleXfs>
  <cellXfs count="366">
    <xf numFmtId="0" fontId="0" fillId="0" borderId="0" xfId="0"/>
    <xf numFmtId="0" fontId="1" fillId="0" borderId="0" xfId="0" applyFont="1" applyAlignment="1" applyProtection="1">
      <alignment vertical="center"/>
      <protection locked="0"/>
    </xf>
    <xf numFmtId="0" fontId="0" fillId="0" borderId="0" xfId="0" applyAlignment="1" applyProtection="1">
      <alignment vertical="center"/>
      <protection locked="0"/>
    </xf>
    <xf numFmtId="3" fontId="4" fillId="0" borderId="6" xfId="2"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left" vertical="center" wrapText="1"/>
      <protection locked="0"/>
    </xf>
    <xf numFmtId="3" fontId="4" fillId="3" borderId="3" xfId="0" applyNumberFormat="1" applyFont="1" applyFill="1" applyBorder="1" applyAlignment="1" applyProtection="1">
      <alignment horizontal="right" vertical="center" wrapText="1"/>
      <protection locked="0"/>
    </xf>
    <xf numFmtId="3" fontId="4" fillId="3" borderId="1" xfId="0" applyNumberFormat="1" applyFont="1" applyFill="1" applyBorder="1" applyAlignment="1" applyProtection="1">
      <alignment horizontal="right" vertical="center" wrapText="1"/>
      <protection locked="0"/>
    </xf>
    <xf numFmtId="0" fontId="1" fillId="5" borderId="16" xfId="0" applyFont="1" applyFill="1" applyBorder="1" applyAlignment="1" applyProtection="1">
      <alignment horizontal="center" vertical="top" wrapText="1"/>
    </xf>
    <xf numFmtId="3" fontId="4" fillId="0" borderId="3" xfId="2" applyNumberFormat="1" applyFont="1" applyFill="1" applyBorder="1" applyAlignment="1" applyProtection="1">
      <alignment horizontal="center" vertical="center"/>
      <protection locked="0"/>
    </xf>
    <xf numFmtId="3" fontId="4" fillId="2" borderId="3" xfId="0" applyNumberFormat="1" applyFont="1" applyFill="1" applyBorder="1" applyAlignment="1" applyProtection="1">
      <alignment horizontal="right" vertical="center" wrapText="1"/>
      <protection locked="0"/>
    </xf>
    <xf numFmtId="3" fontId="4" fillId="2" borderId="1" xfId="0" applyNumberFormat="1" applyFont="1" applyFill="1" applyBorder="1" applyAlignment="1" applyProtection="1">
      <alignment horizontal="right" vertical="center" wrapText="1"/>
      <protection locked="0"/>
    </xf>
    <xf numFmtId="3" fontId="4" fillId="2" borderId="6" xfId="0" applyNumberFormat="1" applyFont="1" applyFill="1" applyBorder="1" applyAlignment="1" applyProtection="1">
      <alignment horizontal="right" vertical="center" wrapText="1"/>
      <protection locked="0"/>
    </xf>
    <xf numFmtId="3" fontId="5" fillId="2" borderId="7" xfId="0" applyNumberFormat="1" applyFont="1" applyFill="1" applyBorder="1" applyAlignment="1" applyProtection="1">
      <alignment horizontal="right" vertical="center" wrapText="1"/>
    </xf>
    <xf numFmtId="0" fontId="1" fillId="5" borderId="27" xfId="0" applyFont="1" applyFill="1" applyBorder="1" applyAlignment="1" applyProtection="1">
      <alignment horizontal="center" vertical="top" wrapText="1"/>
    </xf>
    <xf numFmtId="0" fontId="1" fillId="5" borderId="24"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5" xfId="0" applyNumberFormat="1" applyFont="1" applyFill="1" applyBorder="1" applyAlignment="1" applyProtection="1">
      <alignment horizontal="center" vertical="center" wrapText="1"/>
    </xf>
    <xf numFmtId="0" fontId="4" fillId="5" borderId="5" xfId="0" applyNumberFormat="1" applyFont="1" applyFill="1" applyBorder="1" applyAlignment="1" applyProtection="1">
      <alignment horizontal="center" vertical="center" wrapText="1"/>
    </xf>
    <xf numFmtId="0" fontId="1" fillId="5" borderId="27" xfId="0" applyNumberFormat="1" applyFont="1" applyFill="1" applyBorder="1" applyAlignment="1" applyProtection="1">
      <alignment horizontal="center" vertical="center" wrapText="1"/>
    </xf>
    <xf numFmtId="0" fontId="1" fillId="5" borderId="30" xfId="0" applyNumberFormat="1" applyFont="1" applyFill="1" applyBorder="1" applyAlignment="1" applyProtection="1">
      <alignment horizontal="center" vertical="center" wrapText="1"/>
    </xf>
    <xf numFmtId="0" fontId="1" fillId="5" borderId="31" xfId="0" applyNumberFormat="1" applyFont="1" applyFill="1" applyBorder="1" applyAlignment="1" applyProtection="1">
      <alignment horizontal="center" vertical="center" wrapText="1"/>
    </xf>
    <xf numFmtId="3" fontId="4" fillId="0" borderId="40" xfId="0" applyNumberFormat="1" applyFont="1" applyBorder="1" applyAlignment="1" applyProtection="1">
      <alignment horizontal="right" vertical="center" wrapText="1"/>
      <protection locked="0"/>
    </xf>
    <xf numFmtId="3" fontId="4" fillId="0" borderId="6" xfId="0" applyNumberFormat="1" applyFont="1" applyBorder="1" applyAlignment="1" applyProtection="1">
      <alignment horizontal="right" vertical="center" wrapText="1"/>
      <protection locked="0"/>
    </xf>
    <xf numFmtId="3" fontId="4" fillId="2" borderId="4" xfId="0" applyNumberFormat="1" applyFont="1" applyFill="1" applyBorder="1" applyAlignment="1" applyProtection="1">
      <alignment horizontal="right" vertical="center" wrapText="1"/>
      <protection locked="0"/>
    </xf>
    <xf numFmtId="3" fontId="2" fillId="8" borderId="2" xfId="0" applyNumberFormat="1" applyFont="1" applyFill="1" applyBorder="1" applyAlignment="1" applyProtection="1">
      <alignment horizontal="right" vertical="center"/>
    </xf>
    <xf numFmtId="0" fontId="1" fillId="0" borderId="0" xfId="0" applyFont="1" applyAlignment="1" applyProtection="1">
      <alignment vertical="center"/>
    </xf>
    <xf numFmtId="0" fontId="1" fillId="0" borderId="0" xfId="0" applyFont="1" applyAlignment="1" applyProtection="1">
      <alignment horizontal="center" vertical="center"/>
    </xf>
    <xf numFmtId="0" fontId="1" fillId="0" borderId="0" xfId="0" applyFont="1" applyAlignment="1" applyProtection="1">
      <alignment horizontal="left" vertical="center" wrapText="1"/>
    </xf>
    <xf numFmtId="3" fontId="5" fillId="3" borderId="7" xfId="0" applyNumberFormat="1" applyFont="1" applyFill="1" applyBorder="1" applyAlignment="1" applyProtection="1">
      <alignment horizontal="right" vertical="center" wrapText="1"/>
    </xf>
    <xf numFmtId="3" fontId="5" fillId="4" borderId="7" xfId="0" applyNumberFormat="1" applyFont="1" applyFill="1" applyBorder="1" applyAlignment="1" applyProtection="1">
      <alignment horizontal="right" vertical="center" wrapText="1"/>
    </xf>
    <xf numFmtId="0" fontId="2" fillId="5" borderId="2" xfId="0" applyFont="1" applyFill="1" applyBorder="1" applyAlignment="1" applyProtection="1">
      <alignment horizontal="left" vertical="center" wrapText="1"/>
    </xf>
    <xf numFmtId="0" fontId="1" fillId="0" borderId="0" xfId="0" applyFont="1" applyBorder="1" applyAlignment="1" applyProtection="1">
      <alignment horizontal="center" vertical="center"/>
    </xf>
    <xf numFmtId="0" fontId="4" fillId="5" borderId="2" xfId="0" applyNumberFormat="1" applyFont="1" applyFill="1" applyBorder="1" applyAlignment="1" applyProtection="1">
      <alignment horizontal="center" vertical="center" wrapText="1"/>
    </xf>
    <xf numFmtId="0" fontId="4" fillId="5" borderId="35" xfId="0" applyNumberFormat="1" applyFont="1" applyFill="1" applyBorder="1" applyAlignment="1" applyProtection="1">
      <alignment horizontal="center" vertical="center" wrapText="1"/>
    </xf>
    <xf numFmtId="0" fontId="4" fillId="5" borderId="36" xfId="0" applyNumberFormat="1" applyFont="1" applyFill="1" applyBorder="1" applyAlignment="1" applyProtection="1">
      <alignment horizontal="center" vertical="center" wrapText="1"/>
    </xf>
    <xf numFmtId="0" fontId="4" fillId="5" borderId="44" xfId="0" applyNumberFormat="1" applyFont="1" applyFill="1" applyBorder="1" applyAlignment="1" applyProtection="1">
      <alignment horizontal="center" vertical="center" wrapText="1"/>
    </xf>
    <xf numFmtId="0" fontId="4" fillId="5" borderId="36" xfId="0" applyFont="1" applyFill="1" applyBorder="1" applyAlignment="1" applyProtection="1">
      <alignment horizontal="center" vertical="center" wrapText="1"/>
    </xf>
    <xf numFmtId="0" fontId="1" fillId="0" borderId="0" xfId="0" applyFont="1" applyAlignment="1" applyProtection="1">
      <alignment horizontal="left" vertical="center"/>
    </xf>
    <xf numFmtId="0" fontId="1" fillId="0" borderId="0" xfId="0" applyFont="1" applyBorder="1" applyAlignment="1" applyProtection="1">
      <alignment vertical="center"/>
    </xf>
    <xf numFmtId="0" fontId="2" fillId="0" borderId="2" xfId="0" applyFont="1" applyBorder="1" applyAlignment="1" applyProtection="1">
      <alignment horizontal="left" vertical="center" wrapText="1"/>
    </xf>
    <xf numFmtId="0" fontId="2" fillId="0" borderId="35"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1" fillId="0" borderId="0" xfId="0" applyFont="1" applyAlignment="1" applyProtection="1">
      <alignment vertical="center" wrapText="1"/>
    </xf>
    <xf numFmtId="0" fontId="1" fillId="0" borderId="40" xfId="0" applyFont="1" applyBorder="1" applyAlignment="1" applyProtection="1">
      <alignment horizontal="left" vertical="center"/>
    </xf>
    <xf numFmtId="164" fontId="1" fillId="0" borderId="42" xfId="0" applyNumberFormat="1" applyFont="1" applyBorder="1" applyAlignment="1" applyProtection="1">
      <alignment horizontal="center" vertical="center"/>
    </xf>
    <xf numFmtId="164" fontId="1" fillId="0" borderId="24" xfId="0" applyNumberFormat="1" applyFont="1" applyBorder="1" applyAlignment="1" applyProtection="1">
      <alignment horizontal="center" vertical="center"/>
    </xf>
    <xf numFmtId="3" fontId="1" fillId="0" borderId="23" xfId="0" applyNumberFormat="1" applyFont="1" applyBorder="1" applyAlignment="1" applyProtection="1">
      <alignment vertical="center" wrapText="1"/>
    </xf>
    <xf numFmtId="0" fontId="1" fillId="0" borderId="6" xfId="0" applyFont="1" applyBorder="1" applyAlignment="1" applyProtection="1">
      <alignment horizontal="left" vertical="center"/>
    </xf>
    <xf numFmtId="164" fontId="1" fillId="0" borderId="4" xfId="0" applyNumberFormat="1" applyFont="1" applyBorder="1" applyAlignment="1" applyProtection="1">
      <alignment horizontal="center" vertical="center"/>
    </xf>
    <xf numFmtId="0" fontId="1" fillId="0" borderId="38" xfId="0" applyFont="1" applyBorder="1" applyAlignment="1" applyProtection="1">
      <alignment horizontal="left" vertical="center"/>
    </xf>
    <xf numFmtId="164" fontId="1" fillId="0" borderId="39" xfId="0" applyNumberFormat="1" applyFont="1" applyBorder="1" applyAlignment="1" applyProtection="1">
      <alignment horizontal="center" vertical="center"/>
    </xf>
    <xf numFmtId="0" fontId="1" fillId="0" borderId="0" xfId="0" quotePrefix="1" applyFont="1" applyAlignment="1" applyProtection="1">
      <alignment horizontal="center" vertical="center"/>
    </xf>
    <xf numFmtId="3" fontId="4" fillId="2" borderId="6" xfId="0" applyNumberFormat="1" applyFont="1" applyFill="1" applyBorder="1" applyAlignment="1" applyProtection="1">
      <alignment horizontal="center" vertical="center" wrapText="1"/>
      <protection locked="0"/>
    </xf>
    <xf numFmtId="3" fontId="4" fillId="0" borderId="41" xfId="2" applyNumberFormat="1" applyFont="1" applyFill="1" applyBorder="1" applyAlignment="1" applyProtection="1">
      <alignment horizontal="center" vertical="center"/>
      <protection locked="0"/>
    </xf>
    <xf numFmtId="3" fontId="4" fillId="0" borderId="37" xfId="2" applyNumberFormat="1" applyFont="1" applyFill="1" applyBorder="1" applyAlignment="1" applyProtection="1">
      <alignment horizontal="center" vertical="center"/>
      <protection locked="0"/>
    </xf>
    <xf numFmtId="3" fontId="4" fillId="0" borderId="38" xfId="2" applyNumberFormat="1" applyFont="1" applyFill="1" applyBorder="1" applyAlignment="1" applyProtection="1">
      <alignment horizontal="center" vertical="center"/>
      <protection locked="0"/>
    </xf>
    <xf numFmtId="3" fontId="4" fillId="0" borderId="40" xfId="0" applyNumberFormat="1" applyFont="1" applyFill="1" applyBorder="1" applyAlignment="1" applyProtection="1">
      <alignment horizontal="left" vertical="center" wrapText="1"/>
      <protection locked="0"/>
    </xf>
    <xf numFmtId="3" fontId="4" fillId="0" borderId="38" xfId="0" applyNumberFormat="1" applyFont="1" applyFill="1" applyBorder="1" applyAlignment="1" applyProtection="1">
      <alignment horizontal="left" vertical="center" wrapText="1"/>
      <protection locked="0"/>
    </xf>
    <xf numFmtId="3" fontId="4" fillId="3" borderId="41" xfId="0" applyNumberFormat="1" applyFont="1" applyFill="1" applyBorder="1" applyAlignment="1" applyProtection="1">
      <alignment horizontal="right" vertical="center" wrapText="1"/>
      <protection locked="0"/>
    </xf>
    <xf numFmtId="3" fontId="4" fillId="3" borderId="43" xfId="0" applyNumberFormat="1" applyFont="1" applyFill="1" applyBorder="1" applyAlignment="1" applyProtection="1">
      <alignment horizontal="right" vertical="center" wrapText="1"/>
      <protection locked="0"/>
    </xf>
    <xf numFmtId="3" fontId="4" fillId="3" borderId="42" xfId="0" applyNumberFormat="1" applyFont="1" applyFill="1" applyBorder="1" applyAlignment="1" applyProtection="1">
      <alignment horizontal="right" vertical="center" wrapText="1"/>
      <protection locked="0"/>
    </xf>
    <xf numFmtId="3" fontId="4" fillId="3" borderId="4" xfId="0" applyNumberFormat="1" applyFont="1" applyFill="1" applyBorder="1" applyAlignment="1" applyProtection="1">
      <alignment horizontal="right" vertical="center" wrapText="1"/>
      <protection locked="0"/>
    </xf>
    <xf numFmtId="3" fontId="4" fillId="3" borderId="37" xfId="0" applyNumberFormat="1" applyFont="1" applyFill="1" applyBorder="1" applyAlignment="1" applyProtection="1">
      <alignment horizontal="right" vertical="center" wrapText="1"/>
      <protection locked="0"/>
    </xf>
    <xf numFmtId="3" fontId="4" fillId="3" borderId="45" xfId="0" applyNumberFormat="1" applyFont="1" applyFill="1" applyBorder="1" applyAlignment="1" applyProtection="1">
      <alignment horizontal="right" vertical="center" wrapText="1"/>
      <protection locked="0"/>
    </xf>
    <xf numFmtId="3" fontId="4" fillId="3" borderId="39" xfId="0" applyNumberFormat="1" applyFont="1" applyFill="1" applyBorder="1" applyAlignment="1" applyProtection="1">
      <alignment horizontal="right" vertical="center" wrapText="1"/>
      <protection locked="0"/>
    </xf>
    <xf numFmtId="3" fontId="5" fillId="4" borderId="6" xfId="0" applyNumberFormat="1" applyFont="1" applyFill="1" applyBorder="1" applyAlignment="1" applyProtection="1">
      <alignment horizontal="right" vertical="center" wrapText="1"/>
      <protection locked="0"/>
    </xf>
    <xf numFmtId="3" fontId="5" fillId="4" borderId="38" xfId="0" applyNumberFormat="1" applyFont="1" applyFill="1" applyBorder="1" applyAlignment="1" applyProtection="1">
      <alignment horizontal="right" vertical="center" wrapText="1"/>
      <protection locked="0"/>
    </xf>
    <xf numFmtId="0" fontId="4" fillId="2" borderId="40"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2" borderId="38" xfId="0" applyFont="1" applyFill="1" applyBorder="1" applyAlignment="1" applyProtection="1">
      <alignment horizontal="center" vertical="center" wrapText="1"/>
      <protection locked="0"/>
    </xf>
    <xf numFmtId="3" fontId="4" fillId="2" borderId="41" xfId="0" applyNumberFormat="1" applyFont="1" applyFill="1" applyBorder="1" applyAlignment="1" applyProtection="1">
      <alignment horizontal="right" vertical="center" wrapText="1"/>
      <protection locked="0"/>
    </xf>
    <xf numFmtId="3" fontId="4" fillId="2" borderId="43" xfId="0" applyNumberFormat="1" applyFont="1" applyFill="1" applyBorder="1" applyAlignment="1" applyProtection="1">
      <alignment horizontal="right" vertical="center" wrapText="1"/>
      <protection locked="0"/>
    </xf>
    <xf numFmtId="3" fontId="4" fillId="2" borderId="42" xfId="0" applyNumberFormat="1" applyFont="1" applyFill="1" applyBorder="1" applyAlignment="1" applyProtection="1">
      <alignment horizontal="right" vertical="center" wrapText="1"/>
      <protection locked="0"/>
    </xf>
    <xf numFmtId="3" fontId="4" fillId="2" borderId="37" xfId="0" applyNumberFormat="1" applyFont="1" applyFill="1" applyBorder="1" applyAlignment="1" applyProtection="1">
      <alignment horizontal="right" vertical="center" wrapText="1"/>
      <protection locked="0"/>
    </xf>
    <xf numFmtId="3" fontId="4" fillId="2" borderId="45" xfId="0" applyNumberFormat="1" applyFont="1" applyFill="1" applyBorder="1" applyAlignment="1" applyProtection="1">
      <alignment horizontal="right" vertical="center" wrapText="1"/>
      <protection locked="0"/>
    </xf>
    <xf numFmtId="3" fontId="4" fillId="2" borderId="39" xfId="0" applyNumberFormat="1" applyFont="1" applyFill="1" applyBorder="1" applyAlignment="1" applyProtection="1">
      <alignment horizontal="right" vertical="center" wrapText="1"/>
      <protection locked="0"/>
    </xf>
    <xf numFmtId="3" fontId="4" fillId="2" borderId="40" xfId="0" applyNumberFormat="1" applyFont="1" applyFill="1" applyBorder="1" applyAlignment="1" applyProtection="1">
      <alignment horizontal="right" vertical="center" wrapText="1"/>
      <protection locked="0"/>
    </xf>
    <xf numFmtId="3" fontId="4" fillId="2" borderId="38" xfId="0" applyNumberFormat="1" applyFont="1" applyFill="1" applyBorder="1" applyAlignment="1" applyProtection="1">
      <alignment horizontal="right" vertical="center" wrapText="1"/>
      <protection locked="0"/>
    </xf>
    <xf numFmtId="0" fontId="2" fillId="5" borderId="7" xfId="0" applyFont="1" applyFill="1" applyBorder="1" applyAlignment="1" applyProtection="1">
      <alignment horizontal="left" vertical="center" wrapText="1"/>
    </xf>
    <xf numFmtId="3" fontId="2" fillId="7" borderId="7" xfId="0" applyNumberFormat="1" applyFont="1" applyFill="1" applyBorder="1" applyAlignment="1" applyProtection="1">
      <alignment horizontal="right" vertical="center" wrapText="1"/>
    </xf>
    <xf numFmtId="3" fontId="4" fillId="0" borderId="38" xfId="0" applyNumberFormat="1" applyFont="1" applyBorder="1" applyAlignment="1" applyProtection="1">
      <alignment horizontal="right" vertical="center" wrapText="1"/>
      <protection locked="0"/>
    </xf>
    <xf numFmtId="0" fontId="9" fillId="0" borderId="0" xfId="0" applyNumberFormat="1" applyFont="1" applyAlignment="1" applyProtection="1">
      <alignment horizontal="left" vertical="center"/>
      <protection locked="0"/>
    </xf>
    <xf numFmtId="0" fontId="4" fillId="0" borderId="40" xfId="2" applyNumberFormat="1" applyFont="1" applyFill="1" applyBorder="1" applyAlignment="1" applyProtection="1">
      <alignment horizontal="center" vertical="center"/>
      <protection locked="0"/>
    </xf>
    <xf numFmtId="0" fontId="4" fillId="0" borderId="6" xfId="2" applyNumberFormat="1" applyFont="1" applyFill="1" applyBorder="1" applyAlignment="1" applyProtection="1">
      <alignment horizontal="center" vertical="center"/>
      <protection locked="0"/>
    </xf>
    <xf numFmtId="0" fontId="4" fillId="0" borderId="38" xfId="2" applyNumberFormat="1" applyFont="1" applyFill="1" applyBorder="1" applyAlignment="1" applyProtection="1">
      <alignment horizontal="center" vertical="center"/>
      <protection locked="0"/>
    </xf>
    <xf numFmtId="0" fontId="0" fillId="0" borderId="0" xfId="0" applyFill="1" applyAlignment="1" applyProtection="1">
      <alignment vertical="center"/>
      <protection locked="0"/>
    </xf>
    <xf numFmtId="0" fontId="10" fillId="0" borderId="0" xfId="0" applyFont="1" applyFill="1" applyAlignment="1" applyProtection="1">
      <alignment vertical="center"/>
      <protection locked="0"/>
    </xf>
    <xf numFmtId="0" fontId="1" fillId="5" borderId="40" xfId="0" applyFont="1" applyFill="1" applyBorder="1" applyAlignment="1" applyProtection="1">
      <alignment horizontal="left" vertical="center" wrapText="1"/>
    </xf>
    <xf numFmtId="0" fontId="1" fillId="5" borderId="49" xfId="0" applyFont="1" applyFill="1" applyBorder="1" applyAlignment="1" applyProtection="1">
      <alignment horizontal="left" vertical="center" wrapText="1"/>
    </xf>
    <xf numFmtId="0" fontId="1" fillId="5" borderId="6" xfId="0" applyFont="1" applyFill="1" applyBorder="1" applyAlignment="1" applyProtection="1">
      <alignment horizontal="left" vertical="center" wrapText="1"/>
    </xf>
    <xf numFmtId="0" fontId="1" fillId="5" borderId="38" xfId="0" applyFont="1" applyFill="1" applyBorder="1" applyAlignment="1" applyProtection="1">
      <alignment horizontal="left" vertical="center" wrapText="1"/>
    </xf>
    <xf numFmtId="3" fontId="5" fillId="0" borderId="0" xfId="0" applyNumberFormat="1" applyFont="1" applyFill="1" applyBorder="1" applyAlignment="1" applyProtection="1">
      <alignment horizontal="right" vertical="center"/>
      <protection locked="0"/>
    </xf>
    <xf numFmtId="0" fontId="1" fillId="0" borderId="0" xfId="0" applyFont="1" applyProtection="1">
      <protection locked="0"/>
    </xf>
    <xf numFmtId="0" fontId="9" fillId="0" borderId="0" xfId="0" applyNumberFormat="1" applyFont="1" applyAlignment="1" applyProtection="1">
      <alignment horizontal="center" vertical="center"/>
      <protection locked="0"/>
    </xf>
    <xf numFmtId="0" fontId="0" fillId="0" borderId="0" xfId="0" applyProtection="1">
      <protection locked="0"/>
    </xf>
    <xf numFmtId="0" fontId="0" fillId="0" borderId="0" xfId="0" applyAlignment="1" applyProtection="1">
      <alignment horizontal="center"/>
      <protection locked="0"/>
    </xf>
    <xf numFmtId="0" fontId="0" fillId="0" borderId="0" xfId="0" applyFill="1" applyProtection="1">
      <protection locked="0"/>
    </xf>
    <xf numFmtId="0" fontId="1" fillId="0" borderId="0" xfId="0" applyFont="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right" vertical="center" wrapText="1"/>
      <protection locked="0"/>
    </xf>
    <xf numFmtId="0" fontId="4" fillId="0" borderId="0"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center" vertical="center" wrapText="1"/>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vertical="center"/>
      <protection locked="0"/>
    </xf>
    <xf numFmtId="0" fontId="1" fillId="0" borderId="0" xfId="0" applyFont="1" applyFill="1" applyBorder="1" applyAlignment="1" applyProtection="1">
      <alignment horizontal="center" vertical="center" wrapText="1"/>
      <protection locked="0"/>
    </xf>
    <xf numFmtId="0" fontId="1" fillId="0" borderId="0" xfId="0" applyFont="1" applyFill="1" applyAlignment="1" applyProtection="1">
      <alignment horizontal="left" vertical="center" wrapText="1"/>
      <protection locked="0"/>
    </xf>
    <xf numFmtId="0" fontId="1" fillId="0" borderId="0" xfId="0" applyFont="1" applyAlignment="1" applyProtection="1">
      <alignment horizontal="center" vertical="center"/>
      <protection locked="0"/>
    </xf>
    <xf numFmtId="0" fontId="2" fillId="0" borderId="19" xfId="0" applyFont="1" applyBorder="1" applyAlignment="1" applyProtection="1">
      <alignment vertical="center" wrapText="1"/>
      <protection locked="0"/>
    </xf>
    <xf numFmtId="0" fontId="2" fillId="0" borderId="0" xfId="0" applyFont="1" applyBorder="1" applyAlignment="1" applyProtection="1">
      <alignment vertical="center" wrapText="1"/>
      <protection locked="0"/>
    </xf>
    <xf numFmtId="0" fontId="2" fillId="0" borderId="0" xfId="0" applyFont="1" applyFill="1" applyBorder="1" applyAlignment="1" applyProtection="1">
      <alignment vertical="center"/>
      <protection locked="0"/>
    </xf>
    <xf numFmtId="0" fontId="1" fillId="0" borderId="0" xfId="0" applyFont="1" applyAlignment="1" applyProtection="1">
      <alignment horizontal="left" vertical="center" wrapText="1"/>
      <protection locked="0"/>
    </xf>
    <xf numFmtId="3" fontId="1" fillId="0" borderId="0" xfId="0" applyNumberFormat="1" applyFont="1" applyAlignment="1" applyProtection="1">
      <alignment horizontal="left" vertical="center" wrapText="1"/>
      <protection locked="0"/>
    </xf>
    <xf numFmtId="0" fontId="1" fillId="0" borderId="0" xfId="0" applyFont="1" applyAlignment="1" applyProtection="1">
      <alignment horizontal="center"/>
      <protection locked="0"/>
    </xf>
    <xf numFmtId="0" fontId="1" fillId="0" borderId="0" xfId="0" applyFont="1" applyAlignment="1" applyProtection="1">
      <alignment horizontal="left" wrapText="1"/>
      <protection locked="0"/>
    </xf>
    <xf numFmtId="3" fontId="1" fillId="0" borderId="0" xfId="0" applyNumberFormat="1" applyFont="1" applyAlignment="1" applyProtection="1">
      <alignment horizontal="left" wrapText="1"/>
      <protection locked="0"/>
    </xf>
    <xf numFmtId="3" fontId="1" fillId="0" borderId="0" xfId="0" applyNumberFormat="1" applyFont="1" applyProtection="1">
      <protection locked="0"/>
    </xf>
    <xf numFmtId="0" fontId="0" fillId="0" borderId="0" xfId="0" applyAlignment="1" applyProtection="1">
      <alignment horizontal="left" wrapText="1"/>
      <protection locked="0"/>
    </xf>
    <xf numFmtId="164" fontId="1" fillId="5" borderId="6" xfId="0" applyNumberFormat="1" applyFont="1" applyFill="1" applyBorder="1" applyAlignment="1" applyProtection="1">
      <alignment horizontal="right" vertical="center"/>
    </xf>
    <xf numFmtId="164" fontId="1" fillId="5" borderId="38" xfId="0" applyNumberFormat="1" applyFont="1" applyFill="1" applyBorder="1" applyAlignment="1" applyProtection="1">
      <alignment horizontal="right" vertical="center"/>
    </xf>
    <xf numFmtId="0" fontId="2" fillId="0" borderId="2" xfId="0" applyFont="1" applyBorder="1" applyAlignment="1" applyProtection="1">
      <alignment horizontal="center" vertical="center" wrapText="1"/>
    </xf>
    <xf numFmtId="164" fontId="1" fillId="0" borderId="40" xfId="0" applyNumberFormat="1" applyFont="1" applyBorder="1" applyAlignment="1" applyProtection="1">
      <alignment horizontal="center" vertical="center"/>
    </xf>
    <xf numFmtId="164" fontId="1" fillId="0" borderId="6" xfId="0" applyNumberFormat="1" applyFont="1" applyBorder="1" applyAlignment="1" applyProtection="1">
      <alignment horizontal="center" vertical="center"/>
    </xf>
    <xf numFmtId="164" fontId="1" fillId="0" borderId="38" xfId="0" applyNumberFormat="1" applyFont="1" applyBorder="1" applyAlignment="1" applyProtection="1">
      <alignment horizontal="center" vertical="center"/>
    </xf>
    <xf numFmtId="164" fontId="1" fillId="5" borderId="26" xfId="0" applyNumberFormat="1" applyFont="1" applyFill="1" applyBorder="1" applyAlignment="1" applyProtection="1">
      <alignment horizontal="right" vertical="center"/>
    </xf>
    <xf numFmtId="164" fontId="1" fillId="5" borderId="48" xfId="0" applyNumberFormat="1" applyFont="1" applyFill="1" applyBorder="1" applyAlignment="1" applyProtection="1">
      <alignment horizontal="right" vertical="center"/>
    </xf>
    <xf numFmtId="0" fontId="1" fillId="5" borderId="42"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wrapText="1"/>
    </xf>
    <xf numFmtId="0" fontId="1" fillId="5" borderId="39" xfId="0" applyFont="1" applyFill="1" applyBorder="1" applyAlignment="1" applyProtection="1">
      <alignment horizontal="center" vertical="center" wrapText="1"/>
    </xf>
    <xf numFmtId="0" fontId="1" fillId="5" borderId="41" xfId="0" applyFont="1" applyFill="1" applyBorder="1" applyAlignment="1" applyProtection="1">
      <alignment horizontal="center" vertical="center" wrapText="1"/>
    </xf>
    <xf numFmtId="0" fontId="1" fillId="5" borderId="3" xfId="0" applyFont="1" applyFill="1" applyBorder="1" applyAlignment="1" applyProtection="1">
      <alignment horizontal="center" vertical="center" wrapText="1"/>
    </xf>
    <xf numFmtId="0" fontId="1" fillId="5" borderId="37" xfId="0" applyFont="1" applyFill="1" applyBorder="1" applyAlignment="1" applyProtection="1">
      <alignment horizontal="center" vertical="center" wrapText="1"/>
    </xf>
    <xf numFmtId="3" fontId="1" fillId="5" borderId="40" xfId="0" applyNumberFormat="1" applyFont="1" applyFill="1" applyBorder="1" applyAlignment="1" applyProtection="1">
      <alignment horizontal="right" vertical="center" wrapText="1"/>
    </xf>
    <xf numFmtId="3" fontId="1" fillId="5" borderId="6" xfId="0" applyNumberFormat="1" applyFont="1" applyFill="1" applyBorder="1" applyAlignment="1" applyProtection="1">
      <alignment horizontal="right" vertical="center" wrapText="1"/>
    </xf>
    <xf numFmtId="3" fontId="1" fillId="5" borderId="38" xfId="0" applyNumberFormat="1" applyFont="1" applyFill="1" applyBorder="1" applyAlignment="1" applyProtection="1">
      <alignment horizontal="right" vertical="center" wrapText="1"/>
    </xf>
    <xf numFmtId="3" fontId="1" fillId="0" borderId="0" xfId="0" applyNumberFormat="1" applyFont="1" applyBorder="1" applyAlignment="1" applyProtection="1">
      <alignment vertical="center" wrapText="1"/>
    </xf>
    <xf numFmtId="1" fontId="1" fillId="0" borderId="0" xfId="0" applyNumberFormat="1" applyFont="1" applyBorder="1" applyAlignment="1" applyProtection="1">
      <alignment vertical="center"/>
    </xf>
    <xf numFmtId="1" fontId="1" fillId="0" borderId="0" xfId="0" applyNumberFormat="1" applyFont="1" applyBorder="1" applyAlignment="1" applyProtection="1">
      <alignment vertical="center" wrapText="1"/>
    </xf>
    <xf numFmtId="1" fontId="1" fillId="0" borderId="44" xfId="0" applyNumberFormat="1" applyFont="1" applyBorder="1" applyAlignment="1" applyProtection="1">
      <alignment horizontal="left" vertical="center"/>
    </xf>
    <xf numFmtId="1" fontId="1" fillId="0" borderId="41" xfId="0" applyNumberFormat="1" applyFont="1" applyBorder="1" applyAlignment="1" applyProtection="1">
      <alignment vertical="center" wrapText="1"/>
    </xf>
    <xf numFmtId="1" fontId="1" fillId="0" borderId="3" xfId="0" applyNumberFormat="1" applyFont="1" applyBorder="1" applyAlignment="1" applyProtection="1">
      <alignment vertical="center" wrapText="1"/>
    </xf>
    <xf numFmtId="1" fontId="1" fillId="0" borderId="37" xfId="0" applyNumberFormat="1" applyFont="1" applyBorder="1" applyAlignment="1" applyProtection="1">
      <alignment vertical="center" wrapText="1"/>
    </xf>
    <xf numFmtId="1" fontId="1" fillId="0" borderId="35" xfId="0" applyNumberFormat="1" applyFont="1" applyBorder="1" applyAlignment="1" applyProtection="1">
      <alignment vertical="center" wrapText="1"/>
    </xf>
    <xf numFmtId="0" fontId="4" fillId="0" borderId="0" xfId="0" applyFont="1" applyFill="1" applyAlignment="1" applyProtection="1">
      <alignment horizontal="right" vertical="center"/>
      <protection locked="0"/>
    </xf>
    <xf numFmtId="0" fontId="4" fillId="0" borderId="0" xfId="0" applyFont="1" applyFill="1" applyAlignment="1" applyProtection="1">
      <alignment vertical="center"/>
      <protection locked="0"/>
    </xf>
    <xf numFmtId="1" fontId="1" fillId="0" borderId="0" xfId="0" applyNumberFormat="1" applyFont="1" applyBorder="1" applyAlignment="1" applyProtection="1">
      <alignment horizontal="left" vertical="center"/>
    </xf>
    <xf numFmtId="1" fontId="1" fillId="0" borderId="0" xfId="0" applyNumberFormat="1" applyFont="1" applyBorder="1" applyAlignment="1" applyProtection="1">
      <alignment horizontal="left" vertical="center" wrapText="1"/>
    </xf>
    <xf numFmtId="1" fontId="2" fillId="0" borderId="2" xfId="0" applyNumberFormat="1" applyFont="1" applyBorder="1" applyAlignment="1" applyProtection="1">
      <alignment vertical="center"/>
    </xf>
    <xf numFmtId="1" fontId="2" fillId="0" borderId="35" xfId="0" applyNumberFormat="1" applyFont="1" applyBorder="1" applyAlignment="1" applyProtection="1">
      <alignment vertical="center" wrapText="1"/>
    </xf>
    <xf numFmtId="1" fontId="2" fillId="0" borderId="44" xfId="0" applyNumberFormat="1" applyFont="1" applyBorder="1" applyAlignment="1" applyProtection="1">
      <alignment horizontal="left" vertical="center"/>
    </xf>
    <xf numFmtId="1" fontId="2" fillId="0" borderId="36" xfId="0" applyNumberFormat="1" applyFont="1" applyBorder="1" applyAlignment="1" applyProtection="1">
      <alignment vertical="center"/>
    </xf>
    <xf numFmtId="1" fontId="1" fillId="0" borderId="43" xfId="0" applyNumberFormat="1" applyFont="1" applyBorder="1" applyAlignment="1" applyProtection="1">
      <alignment horizontal="left" vertical="center" wrapText="1"/>
    </xf>
    <xf numFmtId="1" fontId="1" fillId="0" borderId="1" xfId="0" applyNumberFormat="1" applyFont="1" applyBorder="1" applyAlignment="1" applyProtection="1">
      <alignment horizontal="left" vertical="center" wrapText="1"/>
    </xf>
    <xf numFmtId="1" fontId="1" fillId="0" borderId="45" xfId="0" applyNumberFormat="1" applyFont="1" applyBorder="1" applyAlignment="1" applyProtection="1">
      <alignment horizontal="left" vertical="center" wrapText="1"/>
    </xf>
    <xf numFmtId="1" fontId="1" fillId="0" borderId="44" xfId="0" applyNumberFormat="1" applyFont="1" applyBorder="1" applyAlignment="1" applyProtection="1">
      <alignment horizontal="left" vertical="center" wrapText="1"/>
    </xf>
    <xf numFmtId="0" fontId="1" fillId="0" borderId="41" xfId="0" applyFont="1" applyBorder="1" applyAlignment="1" applyProtection="1">
      <alignment vertical="center"/>
    </xf>
    <xf numFmtId="1" fontId="1" fillId="0" borderId="43" xfId="0" applyNumberFormat="1" applyFont="1" applyBorder="1" applyAlignment="1" applyProtection="1">
      <alignment horizontal="left" vertical="center"/>
    </xf>
    <xf numFmtId="0" fontId="1" fillId="0" borderId="37" xfId="0" applyFont="1" applyBorder="1" applyAlignment="1" applyProtection="1">
      <alignment vertical="center"/>
    </xf>
    <xf numFmtId="1" fontId="1" fillId="0" borderId="45" xfId="0" applyNumberFormat="1" applyFont="1" applyBorder="1" applyAlignment="1" applyProtection="1">
      <alignment horizontal="left" vertical="center"/>
    </xf>
    <xf numFmtId="0" fontId="1" fillId="0" borderId="35" xfId="0" applyFont="1" applyBorder="1" applyAlignment="1" applyProtection="1">
      <alignment vertical="center"/>
    </xf>
    <xf numFmtId="0" fontId="1" fillId="0" borderId="3" xfId="0" applyFont="1" applyBorder="1" applyAlignment="1" applyProtection="1">
      <alignment vertical="center"/>
    </xf>
    <xf numFmtId="1" fontId="1" fillId="0" borderId="1" xfId="0" applyNumberFormat="1" applyFont="1" applyBorder="1" applyAlignment="1" applyProtection="1">
      <alignment horizontal="left" vertical="center"/>
    </xf>
    <xf numFmtId="0" fontId="4" fillId="5" borderId="40"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4" fillId="5" borderId="38" xfId="0" applyFont="1" applyFill="1" applyBorder="1" applyAlignment="1" applyProtection="1">
      <alignment horizontal="center" vertical="center" wrapText="1"/>
    </xf>
    <xf numFmtId="0" fontId="1" fillId="5" borderId="2" xfId="0" applyNumberFormat="1" applyFont="1" applyFill="1" applyBorder="1" applyAlignment="1" applyProtection="1">
      <alignment horizontal="center" vertical="center" wrapText="1"/>
    </xf>
    <xf numFmtId="49" fontId="13" fillId="5" borderId="5" xfId="0" applyNumberFormat="1" applyFont="1" applyFill="1" applyBorder="1" applyAlignment="1" applyProtection="1">
      <alignment horizontal="center" vertical="center" wrapText="1"/>
    </xf>
    <xf numFmtId="164" fontId="2" fillId="4" borderId="40" xfId="0" applyNumberFormat="1" applyFont="1" applyFill="1" applyBorder="1" applyAlignment="1" applyProtection="1">
      <alignment horizontal="right" vertical="center"/>
      <protection locked="0"/>
    </xf>
    <xf numFmtId="164" fontId="2" fillId="5" borderId="38" xfId="0" applyNumberFormat="1" applyFont="1" applyFill="1" applyBorder="1" applyAlignment="1" applyProtection="1">
      <alignment horizontal="right" vertical="center"/>
    </xf>
    <xf numFmtId="164" fontId="2" fillId="4" borderId="47" xfId="0" applyNumberFormat="1" applyFont="1" applyFill="1" applyBorder="1" applyAlignment="1" applyProtection="1">
      <alignment horizontal="right" vertical="center"/>
      <protection locked="0"/>
    </xf>
    <xf numFmtId="3" fontId="4" fillId="0" borderId="40" xfId="0" applyNumberFormat="1" applyFont="1" applyFill="1" applyBorder="1" applyAlignment="1" applyProtection="1">
      <alignment horizontal="center" vertical="center" wrapText="1"/>
      <protection locked="0"/>
    </xf>
    <xf numFmtId="0" fontId="4" fillId="0" borderId="41"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0" borderId="40" xfId="0" applyFont="1" applyBorder="1" applyAlignment="1" applyProtection="1">
      <alignment horizontal="left" vertical="center" wrapText="1"/>
      <protection locked="0"/>
    </xf>
    <xf numFmtId="3" fontId="4" fillId="6" borderId="41" xfId="0" applyNumberFormat="1" applyFont="1" applyFill="1" applyBorder="1" applyAlignment="1" applyProtection="1">
      <alignment horizontal="right" vertical="center" wrapText="1"/>
      <protection locked="0"/>
    </xf>
    <xf numFmtId="3" fontId="4" fillId="6" borderId="43" xfId="0" applyNumberFormat="1" applyFont="1" applyFill="1" applyBorder="1" applyAlignment="1" applyProtection="1">
      <alignment horizontal="right" vertical="center" wrapText="1"/>
      <protection locked="0"/>
    </xf>
    <xf numFmtId="3" fontId="4" fillId="6" borderId="42" xfId="0" applyNumberFormat="1" applyFont="1" applyFill="1" applyBorder="1" applyAlignment="1" applyProtection="1">
      <alignment horizontal="right" vertical="center" wrapText="1"/>
      <protection locked="0"/>
    </xf>
    <xf numFmtId="3" fontId="4" fillId="0" borderId="6"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6" xfId="0" applyFont="1" applyBorder="1" applyAlignment="1" applyProtection="1">
      <alignment horizontal="left" vertical="center" wrapText="1"/>
      <protection locked="0"/>
    </xf>
    <xf numFmtId="3" fontId="4" fillId="6" borderId="3" xfId="0" applyNumberFormat="1" applyFont="1" applyFill="1" applyBorder="1" applyAlignment="1" applyProtection="1">
      <alignment horizontal="right" vertical="center" wrapText="1"/>
      <protection locked="0"/>
    </xf>
    <xf numFmtId="3" fontId="4" fillId="6" borderId="1" xfId="0" applyNumberFormat="1" applyFont="1" applyFill="1" applyBorder="1" applyAlignment="1" applyProtection="1">
      <alignment horizontal="right" vertical="center" wrapText="1"/>
      <protection locked="0"/>
    </xf>
    <xf numFmtId="3" fontId="4" fillId="6" borderId="4" xfId="0" applyNumberFormat="1" applyFont="1" applyFill="1" applyBorder="1" applyAlignment="1" applyProtection="1">
      <alignment horizontal="right" vertical="center" wrapText="1"/>
      <protection locked="0"/>
    </xf>
    <xf numFmtId="3" fontId="4" fillId="0" borderId="38" xfId="0" applyNumberFormat="1" applyFont="1" applyFill="1" applyBorder="1" applyAlignment="1" applyProtection="1">
      <alignment horizontal="center" vertical="center" wrapText="1"/>
      <protection locked="0"/>
    </xf>
    <xf numFmtId="0" fontId="4" fillId="0" borderId="37" xfId="0" applyFont="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4" fillId="0" borderId="38" xfId="0" applyFont="1" applyBorder="1" applyAlignment="1" applyProtection="1">
      <alignment horizontal="left" vertical="center" wrapText="1"/>
      <protection locked="0"/>
    </xf>
    <xf numFmtId="3" fontId="4" fillId="6" borderId="37" xfId="0" applyNumberFormat="1" applyFont="1" applyFill="1" applyBorder="1" applyAlignment="1" applyProtection="1">
      <alignment horizontal="right" vertical="center" wrapText="1"/>
      <protection locked="0"/>
    </xf>
    <xf numFmtId="3" fontId="4" fillId="6" borderId="45" xfId="0" applyNumberFormat="1" applyFont="1" applyFill="1" applyBorder="1" applyAlignment="1" applyProtection="1">
      <alignment horizontal="right" vertical="center" wrapText="1"/>
      <protection locked="0"/>
    </xf>
    <xf numFmtId="3" fontId="4" fillId="6" borderId="39" xfId="0" applyNumberFormat="1" applyFont="1" applyFill="1" applyBorder="1" applyAlignment="1" applyProtection="1">
      <alignment horizontal="right" vertical="center" wrapText="1"/>
      <protection locked="0"/>
    </xf>
    <xf numFmtId="3" fontId="4" fillId="2" borderId="41" xfId="0" applyNumberFormat="1" applyFont="1" applyFill="1" applyBorder="1" applyAlignment="1" applyProtection="1">
      <alignment horizontal="right" vertical="center"/>
      <protection locked="0"/>
    </xf>
    <xf numFmtId="3" fontId="4" fillId="2" borderId="43" xfId="0" applyNumberFormat="1" applyFont="1" applyFill="1" applyBorder="1" applyAlignment="1" applyProtection="1">
      <alignment horizontal="right" vertical="center"/>
      <protection locked="0"/>
    </xf>
    <xf numFmtId="3" fontId="4" fillId="2" borderId="42" xfId="0" applyNumberFormat="1" applyFont="1" applyFill="1" applyBorder="1" applyAlignment="1" applyProtection="1">
      <alignment horizontal="right" vertical="center"/>
      <protection locked="0"/>
    </xf>
    <xf numFmtId="3" fontId="4" fillId="2" borderId="3" xfId="0" applyNumberFormat="1" applyFont="1" applyFill="1" applyBorder="1" applyAlignment="1" applyProtection="1">
      <alignment horizontal="right" vertical="center"/>
      <protection locked="0"/>
    </xf>
    <xf numFmtId="3" fontId="4" fillId="2" borderId="1" xfId="0" applyNumberFormat="1" applyFont="1" applyFill="1" applyBorder="1" applyAlignment="1" applyProtection="1">
      <alignment horizontal="right" vertical="center"/>
      <protection locked="0"/>
    </xf>
    <xf numFmtId="3" fontId="4" fillId="2" borderId="4" xfId="0" applyNumberFormat="1" applyFont="1" applyFill="1" applyBorder="1" applyAlignment="1" applyProtection="1">
      <alignment horizontal="right" vertical="center"/>
      <protection locked="0"/>
    </xf>
    <xf numFmtId="3" fontId="4" fillId="2" borderId="37" xfId="0" applyNumberFormat="1" applyFont="1" applyFill="1" applyBorder="1" applyAlignment="1" applyProtection="1">
      <alignment horizontal="right" vertical="center"/>
      <protection locked="0"/>
    </xf>
    <xf numFmtId="3" fontId="4" fillId="2" borderId="45" xfId="0" applyNumberFormat="1" applyFont="1" applyFill="1" applyBorder="1" applyAlignment="1" applyProtection="1">
      <alignment horizontal="right" vertical="center"/>
      <protection locked="0"/>
    </xf>
    <xf numFmtId="3" fontId="4" fillId="2" borderId="39" xfId="0" applyNumberFormat="1" applyFont="1" applyFill="1" applyBorder="1" applyAlignment="1" applyProtection="1">
      <alignment horizontal="right" vertical="center"/>
      <protection locked="0"/>
    </xf>
    <xf numFmtId="0" fontId="2" fillId="0" borderId="19" xfId="0" applyFont="1" applyFill="1" applyBorder="1" applyAlignment="1" applyProtection="1">
      <alignment horizontal="left" vertical="center" wrapText="1"/>
      <protection locked="0"/>
    </xf>
    <xf numFmtId="3" fontId="2" fillId="0" borderId="19" xfId="0" applyNumberFormat="1" applyFont="1" applyFill="1" applyBorder="1" applyAlignment="1" applyProtection="1">
      <alignment horizontal="right" vertical="center" wrapText="1"/>
      <protection locked="0"/>
    </xf>
    <xf numFmtId="0" fontId="2" fillId="0" borderId="0" xfId="0" applyFont="1" applyFill="1" applyBorder="1" applyAlignment="1" applyProtection="1">
      <alignment vertical="center" wrapText="1"/>
      <protection locked="0"/>
    </xf>
    <xf numFmtId="0" fontId="1" fillId="0" borderId="0" xfId="0" applyFont="1" applyBorder="1" applyAlignment="1" applyProtection="1">
      <alignment vertical="center"/>
      <protection locked="0"/>
    </xf>
    <xf numFmtId="0" fontId="1" fillId="0" borderId="0" xfId="0" applyNumberFormat="1" applyFont="1" applyFill="1" applyBorder="1" applyAlignment="1" applyProtection="1">
      <alignment horizontal="center" vertical="center" wrapText="1"/>
      <protection locked="0"/>
    </xf>
    <xf numFmtId="3" fontId="1" fillId="0" borderId="0" xfId="0" applyNumberFormat="1" applyFont="1" applyFill="1" applyBorder="1" applyAlignment="1" applyProtection="1">
      <alignment horizontal="right" vertical="center" wrapText="1"/>
      <protection locked="0"/>
    </xf>
    <xf numFmtId="0" fontId="12" fillId="0" borderId="0" xfId="0" applyFont="1" applyProtection="1">
      <protection locked="0"/>
    </xf>
    <xf numFmtId="3" fontId="1" fillId="0" borderId="0" xfId="0" applyNumberFormat="1" applyFont="1" applyFill="1" applyBorder="1" applyAlignment="1" applyProtection="1">
      <alignment horizontal="center" vertical="center" wrapText="1"/>
      <protection locked="0"/>
    </xf>
    <xf numFmtId="3" fontId="4" fillId="0" borderId="0" xfId="0" applyNumberFormat="1" applyFont="1" applyFill="1" applyBorder="1" applyAlignment="1" applyProtection="1">
      <alignment horizontal="right" vertical="center" wrapText="1"/>
      <protection locked="0"/>
    </xf>
    <xf numFmtId="0" fontId="1" fillId="0" borderId="0" xfId="0" applyFont="1" applyFill="1" applyBorder="1" applyAlignment="1" applyProtection="1">
      <alignment horizontal="left" vertical="center" wrapText="1"/>
      <protection locked="0"/>
    </xf>
    <xf numFmtId="1" fontId="1" fillId="0" borderId="32" xfId="0" applyNumberFormat="1" applyFont="1" applyBorder="1" applyAlignment="1" applyProtection="1">
      <alignment vertical="center" wrapText="1"/>
    </xf>
    <xf numFmtId="1" fontId="1" fillId="0" borderId="33" xfId="0" applyNumberFormat="1" applyFont="1" applyBorder="1" applyAlignment="1" applyProtection="1">
      <alignment horizontal="left" vertical="center" wrapText="1"/>
    </xf>
    <xf numFmtId="0" fontId="9" fillId="0" borderId="0" xfId="0" applyNumberFormat="1" applyFont="1" applyAlignment="1" applyProtection="1">
      <alignment vertical="center"/>
      <protection locked="0"/>
    </xf>
    <xf numFmtId="0" fontId="1" fillId="0" borderId="0" xfId="0" applyFont="1" applyBorder="1" applyProtection="1">
      <protection locked="0"/>
    </xf>
    <xf numFmtId="0" fontId="1" fillId="0" borderId="0" xfId="0" applyFont="1" applyFill="1" applyBorder="1" applyAlignment="1" applyProtection="1">
      <alignment horizontal="center" wrapText="1"/>
      <protection locked="0"/>
    </xf>
    <xf numFmtId="3" fontId="2" fillId="0" borderId="0" xfId="0" applyNumberFormat="1" applyFont="1" applyFill="1" applyBorder="1" applyAlignment="1" applyProtection="1">
      <alignment vertical="center" wrapText="1"/>
      <protection locked="0"/>
    </xf>
    <xf numFmtId="3" fontId="2" fillId="0" borderId="23" xfId="0" applyNumberFormat="1" applyFont="1" applyFill="1" applyBorder="1" applyAlignment="1" applyProtection="1">
      <alignment vertical="center" wrapText="1"/>
      <protection locked="0"/>
    </xf>
    <xf numFmtId="0" fontId="1" fillId="0" borderId="0" xfId="0" applyFont="1" applyFill="1" applyAlignment="1" applyProtection="1">
      <alignment horizontal="center"/>
      <protection locked="0"/>
    </xf>
    <xf numFmtId="0" fontId="1" fillId="0" borderId="0" xfId="0" quotePrefix="1" applyFont="1" applyAlignment="1" applyProtection="1">
      <alignment horizontal="left" wrapText="1"/>
      <protection locked="0"/>
    </xf>
    <xf numFmtId="0" fontId="1" fillId="0" borderId="0" xfId="0" applyFont="1" applyFill="1" applyAlignment="1" applyProtection="1">
      <alignment horizontal="left" wrapText="1"/>
      <protection locked="0"/>
    </xf>
    <xf numFmtId="0" fontId="7" fillId="0" borderId="0" xfId="0" applyFont="1" applyAlignment="1" applyProtection="1">
      <alignment vertical="center"/>
      <protection locked="0"/>
    </xf>
    <xf numFmtId="0" fontId="7" fillId="0" borderId="40" xfId="0" applyFont="1" applyBorder="1" applyAlignment="1" applyProtection="1">
      <alignment horizontal="left" vertical="center"/>
      <protection locked="0"/>
    </xf>
    <xf numFmtId="0" fontId="7" fillId="0" borderId="41"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38" xfId="0" applyFont="1" applyBorder="1" applyAlignment="1" applyProtection="1">
      <alignment horizontal="left" vertical="center"/>
      <protection locked="0"/>
    </xf>
    <xf numFmtId="0" fontId="7" fillId="0" borderId="37" xfId="0" applyFont="1" applyBorder="1" applyAlignment="1" applyProtection="1">
      <alignment horizontal="left" vertical="center"/>
      <protection locked="0"/>
    </xf>
    <xf numFmtId="0" fontId="15" fillId="0" borderId="0" xfId="0" applyFont="1" applyFill="1" applyAlignment="1" applyProtection="1">
      <alignment vertical="center"/>
      <protection locked="0"/>
    </xf>
    <xf numFmtId="0" fontId="9" fillId="0" borderId="0" xfId="0" applyFont="1" applyAlignment="1" applyProtection="1">
      <alignment vertical="center"/>
    </xf>
    <xf numFmtId="14" fontId="7" fillId="0" borderId="0" xfId="0" applyNumberFormat="1" applyFont="1" applyAlignment="1" applyProtection="1">
      <alignment horizontal="left" vertical="center"/>
    </xf>
    <xf numFmtId="0" fontId="11" fillId="5" borderId="40" xfId="0" applyFont="1" applyFill="1" applyBorder="1" applyAlignment="1" applyProtection="1">
      <alignment horizontal="center" vertical="center" wrapText="1"/>
    </xf>
    <xf numFmtId="0" fontId="7" fillId="5" borderId="38" xfId="0" applyFont="1" applyFill="1" applyBorder="1" applyAlignment="1" applyProtection="1">
      <alignment horizontal="left" vertical="center"/>
    </xf>
    <xf numFmtId="0" fontId="7" fillId="5" borderId="37" xfId="0" applyFont="1" applyFill="1" applyBorder="1" applyAlignment="1" applyProtection="1">
      <alignment horizontal="left" vertical="center"/>
    </xf>
    <xf numFmtId="0" fontId="7" fillId="5" borderId="39" xfId="0" applyFont="1" applyFill="1" applyBorder="1" applyAlignment="1" applyProtection="1">
      <alignment horizontal="left" vertical="center"/>
    </xf>
    <xf numFmtId="0" fontId="1" fillId="5" borderId="28" xfId="0" applyFont="1" applyFill="1" applyBorder="1" applyAlignment="1" applyProtection="1">
      <alignment horizontal="center" wrapText="1"/>
    </xf>
    <xf numFmtId="0" fontId="1" fillId="5" borderId="9" xfId="0" applyFont="1" applyFill="1" applyBorder="1" applyAlignment="1" applyProtection="1">
      <alignment horizontal="center" wrapText="1"/>
    </xf>
    <xf numFmtId="0" fontId="1" fillId="5" borderId="14" xfId="0" applyFont="1" applyFill="1" applyBorder="1" applyAlignment="1" applyProtection="1">
      <alignment horizontal="center" wrapText="1"/>
    </xf>
    <xf numFmtId="0" fontId="1" fillId="5" borderId="7" xfId="0" applyFont="1" applyFill="1" applyBorder="1" applyAlignment="1" applyProtection="1">
      <alignment horizontal="center" wrapText="1"/>
    </xf>
    <xf numFmtId="0" fontId="2" fillId="0" borderId="0" xfId="0" applyFont="1" applyBorder="1" applyAlignment="1" applyProtection="1">
      <alignment horizontal="center" vertical="center" wrapText="1"/>
    </xf>
    <xf numFmtId="0" fontId="1" fillId="0" borderId="36" xfId="0" applyFont="1" applyBorder="1" applyAlignment="1" applyProtection="1">
      <alignment horizontal="left" vertical="center" wrapText="1"/>
    </xf>
    <xf numFmtId="0" fontId="1" fillId="5" borderId="14" xfId="0" applyFont="1" applyFill="1" applyBorder="1" applyAlignment="1" applyProtection="1">
      <alignment horizontal="center" wrapText="1"/>
    </xf>
    <xf numFmtId="0" fontId="7" fillId="5" borderId="39" xfId="0" applyFont="1" applyFill="1" applyBorder="1" applyAlignment="1" applyProtection="1">
      <alignment horizontal="left" vertical="center"/>
      <protection locked="0"/>
    </xf>
    <xf numFmtId="0" fontId="7" fillId="5" borderId="42" xfId="0" applyFont="1" applyFill="1" applyBorder="1" applyAlignment="1" applyProtection="1">
      <alignment horizontal="left" vertical="center"/>
      <protection locked="0"/>
    </xf>
    <xf numFmtId="0" fontId="7" fillId="5" borderId="4" xfId="0" applyFont="1" applyFill="1" applyBorder="1" applyAlignment="1" applyProtection="1">
      <alignment horizontal="left" vertical="center"/>
      <protection locked="0"/>
    </xf>
    <xf numFmtId="3" fontId="1" fillId="0" borderId="0" xfId="0" applyNumberFormat="1" applyFont="1" applyFill="1" applyBorder="1" applyAlignment="1" applyProtection="1">
      <alignment horizontal="center" vertical="center" wrapText="1"/>
    </xf>
    <xf numFmtId="3" fontId="4" fillId="0" borderId="0"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center" vertical="center" wrapText="1"/>
    </xf>
    <xf numFmtId="3" fontId="1" fillId="5" borderId="35" xfId="0" applyNumberFormat="1" applyFont="1" applyFill="1" applyBorder="1" applyAlignment="1" applyProtection="1">
      <alignment horizontal="center" wrapText="1"/>
    </xf>
    <xf numFmtId="3" fontId="1" fillId="5" borderId="36" xfId="0" applyNumberFormat="1" applyFont="1" applyFill="1" applyBorder="1" applyAlignment="1" applyProtection="1">
      <alignment horizontal="center" wrapText="1"/>
    </xf>
    <xf numFmtId="3" fontId="1" fillId="0" borderId="0" xfId="0" applyNumberFormat="1" applyFont="1" applyFill="1" applyBorder="1" applyAlignment="1" applyProtection="1">
      <alignment horizontal="right" vertical="center" wrapText="1"/>
    </xf>
    <xf numFmtId="0" fontId="1" fillId="0" borderId="0" xfId="0" applyFont="1" applyFill="1" applyAlignment="1" applyProtection="1">
      <alignment vertical="center"/>
    </xf>
    <xf numFmtId="3" fontId="4" fillId="0" borderId="0" xfId="0" applyNumberFormat="1" applyFont="1" applyFill="1" applyBorder="1" applyAlignment="1" applyProtection="1">
      <alignment horizontal="center" vertical="center" wrapText="1"/>
    </xf>
    <xf numFmtId="0" fontId="1" fillId="0" borderId="24" xfId="0" applyFont="1" applyFill="1" applyBorder="1" applyAlignment="1" applyProtection="1">
      <alignment horizontal="center" vertical="center" wrapText="1"/>
    </xf>
    <xf numFmtId="3" fontId="5" fillId="5" borderId="12" xfId="0" applyNumberFormat="1" applyFont="1" applyFill="1" applyBorder="1" applyAlignment="1" applyProtection="1">
      <alignment horizontal="right" vertical="center" wrapText="1"/>
    </xf>
    <xf numFmtId="3" fontId="5" fillId="5" borderId="36"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0" fontId="2" fillId="0" borderId="0" xfId="0" applyFont="1" applyFill="1" applyBorder="1" applyAlignment="1" applyProtection="1">
      <alignment horizontal="left" vertical="center" wrapText="1"/>
    </xf>
    <xf numFmtId="0" fontId="1" fillId="0" borderId="0" xfId="0" applyFont="1" applyFill="1" applyBorder="1" applyAlignment="1" applyProtection="1">
      <alignment vertical="center"/>
    </xf>
    <xf numFmtId="0" fontId="1" fillId="0" borderId="0" xfId="0" applyFont="1" applyFill="1" applyAlignment="1" applyProtection="1">
      <alignment horizontal="center" vertical="center"/>
    </xf>
    <xf numFmtId="3" fontId="2" fillId="0" borderId="0" xfId="0" applyNumberFormat="1" applyFont="1" applyFill="1" applyBorder="1" applyAlignment="1" applyProtection="1">
      <alignment vertical="center" wrapText="1"/>
    </xf>
    <xf numFmtId="3" fontId="2" fillId="0" borderId="0" xfId="0" applyNumberFormat="1" applyFont="1" applyBorder="1" applyAlignment="1" applyProtection="1">
      <alignment vertical="center" wrapText="1"/>
    </xf>
    <xf numFmtId="3" fontId="2" fillId="0" borderId="23" xfId="0" applyNumberFormat="1" applyFont="1" applyFill="1" applyBorder="1" applyAlignment="1" applyProtection="1">
      <alignment vertical="center" wrapText="1"/>
    </xf>
    <xf numFmtId="0" fontId="1" fillId="5" borderId="50" xfId="0" applyFont="1" applyFill="1" applyBorder="1" applyAlignment="1" applyProtection="1">
      <alignment horizontal="left" vertical="center" wrapText="1"/>
    </xf>
    <xf numFmtId="164" fontId="2" fillId="5" borderId="51" xfId="0" applyNumberFormat="1" applyFont="1" applyFill="1" applyBorder="1" applyProtection="1"/>
    <xf numFmtId="0" fontId="4" fillId="5" borderId="8" xfId="0" applyNumberFormat="1" applyFont="1" applyFill="1" applyBorder="1" applyAlignment="1" applyProtection="1">
      <alignment horizontal="center" vertical="center" wrapText="1"/>
    </xf>
    <xf numFmtId="0" fontId="1" fillId="5" borderId="5" xfId="0" applyFont="1" applyFill="1" applyBorder="1" applyAlignment="1" applyProtection="1">
      <alignment wrapText="1"/>
    </xf>
    <xf numFmtId="0" fontId="1" fillId="5" borderId="14" xfId="0" applyFont="1" applyFill="1" applyBorder="1" applyAlignment="1" applyProtection="1">
      <alignment wrapText="1"/>
    </xf>
    <xf numFmtId="164" fontId="2" fillId="0" borderId="19" xfId="0" applyNumberFormat="1" applyFont="1" applyBorder="1" applyAlignment="1" applyProtection="1">
      <alignment horizontal="center" vertical="center"/>
    </xf>
    <xf numFmtId="0" fontId="1" fillId="0" borderId="0" xfId="0" applyFont="1" applyBorder="1" applyAlignment="1" applyProtection="1">
      <alignment horizontal="left" vertical="center"/>
    </xf>
    <xf numFmtId="0" fontId="2" fillId="0" borderId="19"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9" xfId="0" applyFont="1" applyBorder="1" applyAlignment="1" applyProtection="1">
      <alignment horizontal="center" vertical="center"/>
    </xf>
    <xf numFmtId="0" fontId="2" fillId="2" borderId="12"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 fillId="5" borderId="5" xfId="0" applyFont="1" applyFill="1" applyBorder="1" applyAlignment="1" applyProtection="1">
      <alignment horizontal="center" wrapText="1"/>
    </xf>
    <xf numFmtId="0" fontId="1" fillId="5" borderId="14" xfId="0" applyFont="1" applyFill="1" applyBorder="1" applyAlignment="1" applyProtection="1">
      <alignment horizontal="center" wrapText="1"/>
    </xf>
    <xf numFmtId="0" fontId="1" fillId="5" borderId="7" xfId="0" applyFont="1" applyFill="1" applyBorder="1" applyAlignment="1" applyProtection="1">
      <alignment horizontal="center" wrapText="1"/>
    </xf>
    <xf numFmtId="0" fontId="1" fillId="5" borderId="31" xfId="0" applyFont="1" applyFill="1" applyBorder="1" applyAlignment="1" applyProtection="1">
      <alignment horizontal="center" wrapText="1"/>
    </xf>
    <xf numFmtId="0" fontId="1" fillId="5" borderId="2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5" borderId="27" xfId="0" applyFont="1" applyFill="1" applyBorder="1" applyAlignment="1" applyProtection="1">
      <alignment horizontal="center" wrapText="1"/>
    </xf>
    <xf numFmtId="0" fontId="1" fillId="5" borderId="28" xfId="0" applyFont="1" applyFill="1" applyBorder="1" applyAlignment="1" applyProtection="1">
      <alignment horizontal="center" wrapText="1"/>
    </xf>
    <xf numFmtId="0" fontId="1" fillId="5" borderId="9" xfId="0" applyFont="1" applyFill="1" applyBorder="1" applyAlignment="1" applyProtection="1">
      <alignment horizontal="center" wrapText="1"/>
    </xf>
    <xf numFmtId="0" fontId="1" fillId="5" borderId="21" xfId="0" applyFont="1" applyFill="1" applyBorder="1" applyAlignment="1" applyProtection="1">
      <alignment horizontal="center" vertical="center" wrapText="1"/>
    </xf>
    <xf numFmtId="0" fontId="1" fillId="5" borderId="25" xfId="0" applyFont="1" applyFill="1" applyBorder="1" applyAlignment="1" applyProtection="1">
      <alignment horizontal="center" vertical="center" wrapText="1"/>
    </xf>
    <xf numFmtId="0" fontId="1" fillId="5" borderId="26" xfId="0" applyFont="1" applyFill="1" applyBorder="1" applyAlignment="1" applyProtection="1">
      <alignment horizontal="center" vertical="center" wrapText="1"/>
    </xf>
    <xf numFmtId="0" fontId="1" fillId="5" borderId="52" xfId="0" applyFont="1" applyFill="1" applyBorder="1" applyAlignment="1" applyProtection="1">
      <alignment horizontal="center" vertical="center" wrapText="1"/>
    </xf>
    <xf numFmtId="0" fontId="1" fillId="5" borderId="46" xfId="0" applyFont="1" applyFill="1" applyBorder="1" applyAlignment="1" applyProtection="1">
      <alignment horizontal="center" vertical="center" wrapText="1"/>
    </xf>
    <xf numFmtId="0" fontId="1" fillId="5" borderId="55" xfId="0" applyFont="1" applyFill="1" applyBorder="1" applyAlignment="1" applyProtection="1">
      <alignment horizontal="center" wrapText="1"/>
    </xf>
    <xf numFmtId="0" fontId="1" fillId="5" borderId="23" xfId="0" applyFont="1" applyFill="1" applyBorder="1" applyAlignment="1" applyProtection="1">
      <alignment horizontal="center" wrapText="1"/>
    </xf>
    <xf numFmtId="0" fontId="1" fillId="5" borderId="17" xfId="0" applyFont="1" applyFill="1" applyBorder="1" applyAlignment="1" applyProtection="1">
      <alignment horizontal="center" wrapText="1"/>
    </xf>
    <xf numFmtId="0" fontId="1" fillId="5" borderId="33" xfId="0" applyFont="1" applyFill="1" applyBorder="1" applyAlignment="1" applyProtection="1">
      <alignment horizontal="center" wrapText="1"/>
    </xf>
    <xf numFmtId="0" fontId="2" fillId="5" borderId="5" xfId="0" applyFont="1" applyFill="1" applyBorder="1" applyAlignment="1" applyProtection="1">
      <alignment horizontal="center" vertical="top" wrapText="1"/>
    </xf>
    <xf numFmtId="0" fontId="2" fillId="5" borderId="14" xfId="0" applyFont="1" applyFill="1" applyBorder="1" applyAlignment="1" applyProtection="1">
      <alignment horizontal="center" vertical="top" wrapText="1"/>
    </xf>
    <xf numFmtId="0" fontId="2" fillId="5" borderId="7" xfId="0" applyFont="1" applyFill="1" applyBorder="1" applyAlignment="1" applyProtection="1">
      <alignment horizontal="center" vertical="top" wrapText="1"/>
    </xf>
    <xf numFmtId="0" fontId="1" fillId="5" borderId="41" xfId="0" applyFont="1" applyFill="1" applyBorder="1" applyAlignment="1" applyProtection="1">
      <alignment horizontal="center" wrapText="1"/>
    </xf>
    <xf numFmtId="0" fontId="1" fillId="5" borderId="53" xfId="0" applyFont="1" applyFill="1" applyBorder="1" applyAlignment="1" applyProtection="1">
      <alignment horizontal="center" wrapText="1"/>
    </xf>
    <xf numFmtId="0" fontId="1" fillId="5" borderId="3" xfId="0" applyFont="1" applyFill="1" applyBorder="1" applyAlignment="1" applyProtection="1">
      <alignment horizontal="center" wrapText="1"/>
    </xf>
    <xf numFmtId="0" fontId="1" fillId="5" borderId="37" xfId="0" applyFont="1" applyFill="1" applyBorder="1" applyAlignment="1" applyProtection="1">
      <alignment horizontal="center" wrapText="1"/>
    </xf>
    <xf numFmtId="0" fontId="1" fillId="5" borderId="43" xfId="0" applyFont="1" applyFill="1" applyBorder="1" applyAlignment="1" applyProtection="1">
      <alignment horizontal="center" wrapText="1"/>
    </xf>
    <xf numFmtId="0" fontId="1" fillId="5" borderId="54" xfId="0" applyFont="1" applyFill="1" applyBorder="1" applyAlignment="1" applyProtection="1">
      <alignment horizontal="center" wrapText="1"/>
    </xf>
    <xf numFmtId="0" fontId="1" fillId="5" borderId="1" xfId="0" applyFont="1" applyFill="1" applyBorder="1" applyAlignment="1" applyProtection="1">
      <alignment horizontal="center"/>
    </xf>
    <xf numFmtId="0" fontId="1" fillId="5" borderId="45" xfId="0" applyFont="1" applyFill="1" applyBorder="1" applyAlignment="1" applyProtection="1">
      <alignment horizontal="center"/>
    </xf>
    <xf numFmtId="0" fontId="2" fillId="5" borderId="41" xfId="0" applyFont="1" applyFill="1" applyBorder="1" applyAlignment="1" applyProtection="1">
      <alignment horizontal="center" vertical="top" wrapText="1"/>
    </xf>
    <xf numFmtId="0" fontId="2" fillId="5" borderId="43" xfId="0" applyFont="1" applyFill="1" applyBorder="1" applyAlignment="1" applyProtection="1">
      <alignment horizontal="center" vertical="top" wrapText="1"/>
    </xf>
    <xf numFmtId="0" fontId="2" fillId="5" borderId="37" xfId="0" applyFont="1" applyFill="1" applyBorder="1" applyAlignment="1" applyProtection="1">
      <alignment horizontal="center" vertical="top" wrapText="1"/>
    </xf>
    <xf numFmtId="0" fontId="2" fillId="5" borderId="45" xfId="0" applyFont="1" applyFill="1" applyBorder="1" applyAlignment="1" applyProtection="1">
      <alignment horizontal="center" vertical="top" wrapText="1"/>
    </xf>
    <xf numFmtId="0" fontId="1" fillId="5" borderId="30" xfId="0" applyFont="1" applyFill="1" applyBorder="1" applyAlignment="1" applyProtection="1">
      <alignment horizontal="center" wrapText="1"/>
    </xf>
    <xf numFmtId="0" fontId="1" fillId="5" borderId="29" xfId="0" applyFont="1" applyFill="1" applyBorder="1" applyAlignment="1" applyProtection="1">
      <alignment horizontal="center" wrapText="1"/>
    </xf>
    <xf numFmtId="0" fontId="1" fillId="5" borderId="11" xfId="0" applyFont="1" applyFill="1" applyBorder="1" applyAlignment="1" applyProtection="1">
      <alignment horizontal="center" wrapText="1"/>
    </xf>
    <xf numFmtId="0" fontId="1" fillId="5" borderId="12" xfId="0" applyFont="1" applyFill="1" applyBorder="1" applyAlignment="1" applyProtection="1">
      <alignment horizontal="center" vertical="top" wrapText="1"/>
    </xf>
    <xf numFmtId="0" fontId="1" fillId="5" borderId="8" xfId="0" applyFont="1" applyFill="1" applyBorder="1" applyAlignment="1" applyProtection="1">
      <alignment horizontal="center" vertical="top" wrapText="1"/>
    </xf>
    <xf numFmtId="0" fontId="1" fillId="5" borderId="13" xfId="0" applyFont="1" applyFill="1" applyBorder="1" applyAlignment="1" applyProtection="1">
      <alignment horizontal="center" vertical="top" wrapText="1"/>
    </xf>
    <xf numFmtId="0" fontId="1" fillId="5" borderId="48" xfId="0" applyFont="1" applyFill="1" applyBorder="1" applyAlignment="1" applyProtection="1">
      <alignment horizontal="center" wrapText="1"/>
    </xf>
    <xf numFmtId="0" fontId="1" fillId="5" borderId="24"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49" fontId="9" fillId="0" borderId="0" xfId="0" applyNumberFormat="1" applyFont="1" applyAlignment="1" applyProtection="1">
      <alignment horizontal="left" vertical="center"/>
    </xf>
    <xf numFmtId="0" fontId="2" fillId="2" borderId="2" xfId="0" applyFont="1" applyFill="1" applyBorder="1" applyAlignment="1" applyProtection="1">
      <alignment horizontal="left" vertical="center"/>
    </xf>
    <xf numFmtId="0" fontId="2" fillId="5" borderId="15" xfId="0" applyFont="1" applyFill="1" applyBorder="1" applyAlignment="1" applyProtection="1">
      <alignment horizontal="center" vertical="top" wrapText="1"/>
    </xf>
    <xf numFmtId="0" fontId="2" fillId="5" borderId="19" xfId="0" applyFont="1" applyFill="1" applyBorder="1" applyAlignment="1" applyProtection="1">
      <alignment horizontal="center" vertical="top" wrapText="1"/>
    </xf>
    <xf numFmtId="0" fontId="2" fillId="5" borderId="16" xfId="0" applyFont="1" applyFill="1" applyBorder="1" applyAlignment="1" applyProtection="1">
      <alignment horizontal="center" vertical="top" wrapText="1"/>
    </xf>
    <xf numFmtId="0" fontId="2" fillId="5" borderId="17" xfId="0" applyFont="1" applyFill="1" applyBorder="1" applyAlignment="1" applyProtection="1">
      <alignment horizontal="center" vertical="top" wrapText="1"/>
    </xf>
    <xf numFmtId="0" fontId="2" fillId="5" borderId="20" xfId="0" applyFont="1" applyFill="1" applyBorder="1" applyAlignment="1" applyProtection="1">
      <alignment horizontal="center" vertical="top" wrapText="1"/>
    </xf>
    <xf numFmtId="0" fontId="2" fillId="5" borderId="18" xfId="0" applyFont="1" applyFill="1" applyBorder="1" applyAlignment="1" applyProtection="1">
      <alignment horizontal="center" vertical="top" wrapText="1"/>
    </xf>
    <xf numFmtId="0" fontId="1" fillId="5" borderId="7" xfId="0" applyFont="1" applyFill="1" applyBorder="1" applyAlignment="1" applyProtection="1">
      <alignment horizontal="center" vertical="top"/>
    </xf>
    <xf numFmtId="14" fontId="7" fillId="0" borderId="20" xfId="0" applyNumberFormat="1" applyFont="1" applyBorder="1" applyAlignment="1" applyProtection="1">
      <alignment horizontal="left" vertical="center"/>
    </xf>
    <xf numFmtId="14" fontId="7" fillId="0" borderId="0" xfId="0" applyNumberFormat="1" applyFont="1" applyBorder="1" applyAlignment="1" applyProtection="1">
      <alignment horizontal="left" vertical="center"/>
    </xf>
    <xf numFmtId="0" fontId="2" fillId="5" borderId="12" xfId="0" applyFont="1" applyFill="1" applyBorder="1" applyAlignment="1" applyProtection="1">
      <alignment horizontal="center" vertical="top"/>
    </xf>
    <xf numFmtId="0" fontId="2" fillId="5" borderId="8" xfId="0" applyFont="1" applyFill="1" applyBorder="1" applyAlignment="1" applyProtection="1">
      <alignment horizontal="center" vertical="top"/>
    </xf>
    <xf numFmtId="0" fontId="2" fillId="5" borderId="13" xfId="0" applyFont="1" applyFill="1" applyBorder="1" applyAlignment="1" applyProtection="1">
      <alignment horizontal="center" vertical="top"/>
    </xf>
    <xf numFmtId="3" fontId="2" fillId="0" borderId="0" xfId="0" applyNumberFormat="1" applyFont="1" applyFill="1" applyBorder="1" applyAlignment="1" applyProtection="1">
      <alignment horizontal="center" vertical="center" wrapText="1"/>
    </xf>
    <xf numFmtId="0" fontId="2" fillId="5" borderId="12" xfId="0" applyFont="1" applyFill="1" applyBorder="1" applyAlignment="1" applyProtection="1">
      <alignment horizontal="left" vertical="center" wrapText="1"/>
    </xf>
    <xf numFmtId="0" fontId="2" fillId="5" borderId="13" xfId="0" applyFont="1" applyFill="1" applyBorder="1" applyAlignment="1" applyProtection="1">
      <alignment horizontal="left" vertical="center" wrapText="1"/>
    </xf>
    <xf numFmtId="0" fontId="5" fillId="5" borderId="5" xfId="0" applyFont="1" applyFill="1" applyBorder="1" applyAlignment="1" applyProtection="1">
      <alignment horizontal="center" vertical="top" wrapText="1"/>
    </xf>
    <xf numFmtId="0" fontId="5" fillId="5" borderId="14" xfId="0" applyFont="1" applyFill="1" applyBorder="1" applyAlignment="1" applyProtection="1">
      <alignment horizontal="center" vertical="top" wrapText="1"/>
    </xf>
    <xf numFmtId="0" fontId="5" fillId="5" borderId="7" xfId="0" applyFont="1" applyFill="1" applyBorder="1" applyAlignment="1" applyProtection="1">
      <alignment horizontal="center" vertical="top" wrapText="1"/>
    </xf>
    <xf numFmtId="0" fontId="2" fillId="5" borderId="8" xfId="0" applyFont="1" applyFill="1" applyBorder="1" applyAlignment="1" applyProtection="1">
      <alignment horizontal="left" vertical="center" wrapText="1"/>
    </xf>
    <xf numFmtId="0" fontId="7" fillId="5" borderId="41" xfId="0" applyFont="1" applyFill="1" applyBorder="1" applyAlignment="1" applyProtection="1">
      <alignment horizontal="center" vertical="center" wrapText="1"/>
    </xf>
    <xf numFmtId="0" fontId="7" fillId="5" borderId="42" xfId="0" applyFont="1" applyFill="1" applyBorder="1" applyAlignment="1" applyProtection="1">
      <alignment horizontal="center" vertical="center" wrapText="1"/>
    </xf>
    <xf numFmtId="0" fontId="9" fillId="0" borderId="0" xfId="0" applyFont="1" applyAlignment="1" applyProtection="1">
      <alignment horizontal="left" vertical="center"/>
      <protection locked="0"/>
    </xf>
    <xf numFmtId="0" fontId="9" fillId="0" borderId="40" xfId="0" applyFont="1" applyBorder="1" applyAlignment="1" applyProtection="1">
      <alignment horizontal="center" vertical="center" textRotation="90"/>
    </xf>
    <xf numFmtId="0" fontId="9" fillId="0" borderId="6" xfId="0" applyFont="1" applyBorder="1" applyAlignment="1" applyProtection="1">
      <alignment horizontal="center" vertical="center" textRotation="90"/>
    </xf>
    <xf numFmtId="0" fontId="9" fillId="0" borderId="38" xfId="0" applyFont="1" applyBorder="1" applyAlignment="1" applyProtection="1">
      <alignment horizontal="center" vertical="center" textRotation="90"/>
    </xf>
    <xf numFmtId="0" fontId="1" fillId="0" borderId="43" xfId="0" applyFont="1" applyBorder="1" applyAlignment="1" applyProtection="1">
      <alignment horizontal="left" vertical="center" wrapText="1"/>
    </xf>
    <xf numFmtId="0" fontId="1" fillId="0" borderId="42" xfId="0" applyFont="1" applyBorder="1" applyAlignment="1" applyProtection="1">
      <alignment horizontal="left" vertical="center" wrapText="1"/>
    </xf>
    <xf numFmtId="0" fontId="1" fillId="0" borderId="45" xfId="0" applyFont="1" applyBorder="1" applyAlignment="1" applyProtection="1">
      <alignment horizontal="left" vertical="center" wrapText="1"/>
    </xf>
    <xf numFmtId="0" fontId="1" fillId="0" borderId="39" xfId="0" applyFont="1" applyBorder="1" applyAlignment="1" applyProtection="1">
      <alignment horizontal="left" vertical="center" wrapText="1"/>
    </xf>
    <xf numFmtId="0" fontId="1" fillId="0" borderId="44" xfId="0" applyFont="1" applyBorder="1" applyAlignment="1" applyProtection="1">
      <alignment horizontal="left" vertical="center" wrapText="1"/>
    </xf>
    <xf numFmtId="0" fontId="1" fillId="0" borderId="36"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4" xfId="0" applyFont="1" applyBorder="1" applyAlignment="1" applyProtection="1">
      <alignment horizontal="left" vertical="center" wrapText="1"/>
    </xf>
    <xf numFmtId="0" fontId="1" fillId="0" borderId="34"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0" borderId="14" xfId="0" applyFont="1" applyBorder="1" applyAlignment="1" applyProtection="1">
      <alignment horizontal="left" vertical="center" wrapText="1"/>
    </xf>
    <xf numFmtId="0" fontId="1" fillId="0" borderId="7" xfId="0" applyFont="1" applyBorder="1" applyAlignment="1" applyProtection="1">
      <alignment horizontal="left" vertical="center" wrapText="1"/>
    </xf>
    <xf numFmtId="3" fontId="4" fillId="0" borderId="40" xfId="2" applyNumberFormat="1" applyFont="1" applyFill="1" applyBorder="1" applyAlignment="1" applyProtection="1">
      <alignment horizontal="right" vertical="center"/>
      <protection locked="0"/>
    </xf>
    <xf numFmtId="3" fontId="4" fillId="0" borderId="6" xfId="2" applyNumberFormat="1" applyFont="1" applyFill="1" applyBorder="1" applyAlignment="1" applyProtection="1">
      <alignment horizontal="right" vertical="center"/>
      <protection locked="0"/>
    </xf>
    <xf numFmtId="3" fontId="4" fillId="0" borderId="38" xfId="2" applyNumberFormat="1" applyFont="1" applyFill="1" applyBorder="1" applyAlignment="1" applyProtection="1">
      <alignment horizontal="right" vertical="center"/>
      <protection locked="0"/>
    </xf>
    <xf numFmtId="3" fontId="4" fillId="0" borderId="40" xfId="2" applyNumberFormat="1" applyFont="1" applyFill="1" applyBorder="1" applyAlignment="1" applyProtection="1">
      <alignment horizontal="center" vertical="center"/>
      <protection locked="0"/>
    </xf>
    <xf numFmtId="3" fontId="4" fillId="0" borderId="42" xfId="2" applyNumberFormat="1" applyFont="1" applyFill="1" applyBorder="1" applyAlignment="1" applyProtection="1">
      <alignment horizontal="center" vertical="center"/>
      <protection locked="0"/>
    </xf>
    <xf numFmtId="3" fontId="4" fillId="0" borderId="4" xfId="2" applyNumberFormat="1" applyFont="1" applyFill="1" applyBorder="1" applyAlignment="1" applyProtection="1">
      <alignment horizontal="center" vertical="center"/>
      <protection locked="0"/>
    </xf>
    <xf numFmtId="3" fontId="4" fillId="0" borderId="39" xfId="2" applyNumberFormat="1" applyFont="1" applyFill="1" applyBorder="1" applyAlignment="1" applyProtection="1">
      <alignment horizontal="center" vertical="center"/>
      <protection locked="0"/>
    </xf>
    <xf numFmtId="3" fontId="5" fillId="4" borderId="40" xfId="0" applyNumberFormat="1" applyFont="1" applyFill="1" applyBorder="1" applyAlignment="1" applyProtection="1">
      <alignment horizontal="right" vertical="center" wrapText="1"/>
      <protection locked="0"/>
    </xf>
  </cellXfs>
  <cellStyles count="3">
    <cellStyle name="Standard" xfId="0" builtinId="0"/>
    <cellStyle name="Standard 2" xfId="1"/>
    <cellStyle name="Standard 3" xfId="2"/>
  </cellStyles>
  <dxfs count="341">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65" formatCode="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rgb="FF00B050"/>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rgb="FF00B050"/>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rgb="FF00B050"/>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rgb="FF00B050"/>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rgb="FF00B050"/>
        </patternFill>
      </fill>
    </dxf>
    <dxf>
      <fill>
        <patternFill>
          <bgColor rgb="FF00B05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8" tint="0.79998168889431442"/>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8"/>
        <color auto="1"/>
        <name val="Arial"/>
        <scheme val="none"/>
      </font>
      <numFmt numFmtId="3" formatCode="#,##0"/>
      <fill>
        <patternFill patternType="solid">
          <fgColor indexed="64"/>
          <bgColor theme="2" tint="-0.249977111117893"/>
        </patternFill>
      </fill>
      <alignment horizontal="right"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2" tint="-9.9978637043366805E-2"/>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2" tint="-9.9978637043366805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2" tint="-9.9978637043366805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2" tint="-9.9978637043366805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solid">
          <fgColor indexed="64"/>
          <bgColor theme="2" tint="-9.9978637043366805E-2"/>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0"/>
        <color theme="1"/>
        <name val="Arial"/>
        <scheme val="none"/>
      </font>
      <alignment horizontal="left"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outline="0">
        <left style="medium">
          <color indexed="64"/>
        </left>
        <right style="thin">
          <color indexed="64"/>
        </right>
        <top/>
        <bottom style="thin">
          <color indexed="64"/>
        </bottom>
      </border>
    </dxf>
    <dxf>
      <font>
        <b val="0"/>
        <i val="0"/>
        <strike val="0"/>
        <condense val="0"/>
        <extend val="0"/>
        <outline val="0"/>
        <shadow val="0"/>
        <u val="none"/>
        <vertAlign val="baseline"/>
        <sz val="10"/>
        <color theme="1"/>
        <name val="Arial"/>
        <scheme val="none"/>
      </font>
      <alignment horizontal="left"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outline="0">
        <left/>
        <right style="medium">
          <color indexed="64"/>
        </right>
        <top/>
        <bottom style="thin">
          <color indexed="64"/>
        </bottom>
      </border>
    </dxf>
    <dxf>
      <border outline="0">
        <left style="medium">
          <color indexed="64"/>
        </left>
        <right style="medium">
          <color indexed="64"/>
        </right>
        <top style="medium">
          <color indexed="64"/>
        </top>
        <bottom style="medium">
          <color indexed="64"/>
        </bottom>
      </border>
    </dxf>
    <dxf>
      <alignment horizontal="left" vertical="center" textRotation="0" wrapText="0" indent="0" justifyLastLine="0" shrinkToFit="0" readingOrder="0"/>
      <protection locked="0" hidden="0"/>
    </dxf>
    <dxf>
      <border outline="0">
        <bottom style="thin">
          <color indexed="64"/>
        </bottom>
      </border>
    </dxf>
    <dxf>
      <alignment horizontal="left" vertical="center" textRotation="0" wrapText="0" indent="0" justifyLastLine="0" shrinkToFit="0" readingOrder="0"/>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numFmt numFmtId="3" formatCode="#,##0"/>
      <alignment horizontal="right" vertical="center" textRotation="0" indent="0" justifyLastLine="0" shrinkToFit="0" readingOrder="0"/>
      <border diagonalUp="0" diagonalDown="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theme="6" tint="0.79998168889431442"/>
        </patternFill>
      </fill>
      <alignment horizontal="right" vertical="center" textRotation="0" wrapText="1" indent="0" justifyLastLine="0" shrinkToFit="0" readingOrder="0"/>
      <border diagonalUp="0" diagonalDown="0" outline="0">
        <left style="thin">
          <color indexed="64"/>
        </left>
        <right/>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numFmt numFmtId="3" formatCode="#,##0"/>
      <alignment horizontal="right" vertic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theme="6" tint="0.79998168889431442"/>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numFmt numFmtId="3" formatCode="#,##0"/>
      <alignment horizontal="right" vertic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theme="6" tint="0.79998168889431442"/>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numFmt numFmtId="3" formatCode="#,##0"/>
      <alignment horizontal="right" vertical="center" textRotation="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solid">
          <fgColor indexed="64"/>
          <bgColor theme="6" tint="0.79998168889431442"/>
        </patternFill>
      </fill>
      <alignment horizontal="right" vertical="center" textRotation="0" wrapText="1" indent="0" justifyLastLine="0" shrinkToFit="0" readingOrder="0"/>
      <border diagonalUp="0" diagonalDown="0" outline="0">
        <left style="medium">
          <color indexed="64"/>
        </left>
        <right style="thin">
          <color indexed="64"/>
        </right>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alignment horizontal="left" vertical="center" textRotation="0" wrapText="1" indent="0" justifyLastLine="0" shrinkToFit="0" readingOrder="0"/>
      <border diagonalUp="0" diagonalDown="0">
        <left style="medium">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border diagonalUp="0" diagonalDown="0" outline="0">
        <left style="medium">
          <color indexed="64"/>
        </left>
        <right style="medium">
          <color indexed="64"/>
        </right>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alignment horizontal="center" vertical="center" textRotation="0" indent="0" justifyLastLine="0" shrinkToFit="0" readingOrder="0"/>
      <border diagonalUp="0" diagonalDown="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outline="0">
        <left style="thin">
          <color indexed="64"/>
        </left>
        <right style="medium">
          <color indexed="64"/>
        </right>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alignment horizontal="center" vertical="center" textRotation="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outline="0">
        <left style="medium">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numFmt numFmtId="3" formatCode="#,##0"/>
      <alignment horizontal="right" vertical="center" textRotation="0" wrapText="1" indent="0" justifyLastLine="0" shrinkToFit="0" readingOrder="0"/>
      <border diagonalUp="0" diagonalDown="0">
        <left style="medium">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 formatCode="#,##0"/>
      <alignment horizontal="center" vertical="center" textRotation="0" wrapText="1" indent="0" justifyLastLine="0" shrinkToFit="0" readingOrder="0"/>
      <border diagonalUp="0" diagonalDown="0" outline="0">
        <left style="medium">
          <color indexed="64"/>
        </left>
        <right style="medium">
          <color indexed="64"/>
        </right>
        <top/>
        <bottom style="thin">
          <color indexed="64"/>
        </bottom>
      </border>
      <protection locked="0" hidden="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right/>
        <top style="medium">
          <color indexed="64"/>
        </top>
        <bottom style="medium">
          <color indexed="64"/>
        </bottom>
      </border>
      <protection locked="0" hidden="0"/>
    </dxf>
    <dxf>
      <font>
        <b val="0"/>
        <i val="0"/>
        <strike val="0"/>
        <outline val="0"/>
        <shadow val="0"/>
        <u val="none"/>
        <vertAlign val="baseline"/>
        <sz val="8"/>
        <color auto="1"/>
        <name val="Arial"/>
        <scheme val="none"/>
      </font>
      <alignment horizontal="center" vertical="center" textRotation="0" indent="0" justifyLastLine="0" shrinkToFit="0" readingOrder="0"/>
      <border diagonalUp="0" diagonalDown="0">
        <left style="medium">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right style="medium">
          <color indexed="64"/>
        </right>
        <top/>
        <bottom style="thin">
          <color indexed="64"/>
        </bottom>
      </border>
      <protection locked="0" hidden="0"/>
    </dxf>
    <dxf>
      <font>
        <b val="0"/>
        <i val="0"/>
        <strike val="0"/>
        <outline val="0"/>
        <shadow val="0"/>
        <u val="none"/>
        <vertAlign val="baseline"/>
        <sz val="8"/>
        <color auto="1"/>
        <name val="Arial"/>
        <scheme val="none"/>
      </font>
      <alignment vertical="center" textRotation="0" indent="0" justifyLastLine="0" shrinkToFit="0" readingOrder="0"/>
      <protection locked="0" hidden="0"/>
    </dxf>
    <dxf>
      <border diagonalUp="0" diagonalDown="0">
        <left style="medium">
          <color indexed="64"/>
        </left>
        <right style="medium">
          <color indexed="64"/>
        </right>
        <top style="medium">
          <color indexed="64"/>
        </top>
        <bottom style="medium">
          <color indexed="64"/>
        </bottom>
      </border>
    </dxf>
    <dxf>
      <font>
        <b val="0"/>
        <i val="0"/>
        <strike val="0"/>
        <outline val="0"/>
        <shadow val="0"/>
        <u val="none"/>
        <vertAlign val="baseline"/>
        <sz val="8"/>
        <color auto="1"/>
        <name val="Arial"/>
        <scheme val="none"/>
      </font>
      <alignment vertical="center" textRotation="0" indent="0" justifyLastLine="0" shrinkToFit="0" readingOrder="0"/>
      <protection locked="0" hidden="0"/>
    </dxf>
    <dxf>
      <border outline="0">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6" tint="0.79998168889431442"/>
        </patternFill>
      </fill>
      <alignment horizontal="right"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medium">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thin">
          <color indexed="64"/>
        </left>
        <right style="medium">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thin">
          <color indexed="64"/>
        </right>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bottom" textRotation="0" wrapText="1" indent="0" justifyLastLine="0" shrinkToFit="0" readingOrder="0"/>
      <border diagonalUp="0" diagonalDown="0" outline="0">
        <left/>
        <right style="medium">
          <color indexed="64"/>
        </right>
        <top style="medium">
          <color indexed="64"/>
        </top>
        <bottom style="medium">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8"/>
        <color theme="1"/>
        <name val="Arial"/>
        <scheme val="none"/>
      </font>
      <fill>
        <patternFill patternType="solid">
          <fgColor indexed="64"/>
          <bgColor theme="8" tint="0.79998168889431442"/>
        </patternFill>
      </fill>
      <alignment horizontal="right" vertical="center" textRotation="0" wrapText="0" indent="0" justifyLastLine="0" shrinkToFit="0" readingOrder="0"/>
      <protection locked="0" hidden="0"/>
    </dxf>
    <dxf>
      <border outline="0">
        <bottom style="medium">
          <color indexed="64"/>
        </bottom>
      </border>
    </dxf>
    <dxf>
      <font>
        <b val="0"/>
        <i val="0"/>
        <strike val="0"/>
        <condense val="0"/>
        <extend val="0"/>
        <outline val="0"/>
        <shadow val="0"/>
        <u val="none"/>
        <vertAlign val="baseline"/>
        <sz val="8"/>
        <color auto="1"/>
        <name val="Arial"/>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1" defaultTableStyle="TableStyleMedium2" defaultPivotStyle="PivotStyleLight16">
    <tableStyle name="Tabellenformat 1" pivot="0" count="0"/>
  </tableStyles>
  <colors>
    <mruColors>
      <color rgb="FF7CD2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28</xdr:col>
      <xdr:colOff>123825</xdr:colOff>
      <xdr:row>3</xdr:row>
      <xdr:rowOff>180975</xdr:rowOff>
    </xdr:from>
    <xdr:ext cx="184731" cy="264560"/>
    <xdr:sp macro="" textlink="">
      <xdr:nvSpPr>
        <xdr:cNvPr id="3" name="Textfeld 2"/>
        <xdr:cNvSpPr txBox="1"/>
      </xdr:nvSpPr>
      <xdr:spPr>
        <a:xfrm>
          <a:off x="15039975" y="60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xdr:colOff>
      <xdr:row>5</xdr:row>
      <xdr:rowOff>9525</xdr:rowOff>
    </xdr:from>
    <xdr:to>
      <xdr:col>27</xdr:col>
      <xdr:colOff>19050</xdr:colOff>
      <xdr:row>45</xdr:row>
      <xdr:rowOff>8678</xdr:rowOff>
    </xdr:to>
    <xdr:pic>
      <xdr:nvPicPr>
        <xdr:cNvPr id="3" name="Grafik 2"/>
        <xdr:cNvPicPr>
          <a:picLocks noChangeAspect="1"/>
        </xdr:cNvPicPr>
      </xdr:nvPicPr>
      <xdr:blipFill>
        <a:blip xmlns:r="http://schemas.openxmlformats.org/officeDocument/2006/relationships" r:embed="rId1"/>
        <a:stretch>
          <a:fillRect/>
        </a:stretch>
      </xdr:blipFill>
      <xdr:spPr>
        <a:xfrm>
          <a:off x="7534276" y="1200150"/>
          <a:ext cx="5419724" cy="7619153"/>
        </a:xfrm>
        <a:prstGeom prst="rect">
          <a:avLst/>
        </a:prstGeom>
      </xdr:spPr>
    </xdr:pic>
    <xdr:clientData/>
  </xdr:twoCellAnchor>
</xdr:wsDr>
</file>

<file path=xl/tables/table1.xml><?xml version="1.0" encoding="utf-8"?>
<table xmlns="http://schemas.openxmlformats.org/spreadsheetml/2006/main" id="3" name="Werte_Zonenplan" displayName="Werte_Zonenplan" ref="C12:AG51" headerRowCount="0" totalsRowShown="0" headerRowDxfId="340" dataDxfId="338" headerRowBorderDxfId="339" tableBorderDxfId="337" totalsRowBorderDxfId="336">
  <tableColumns count="31">
    <tableColumn id="1" name="1" headerRowDxfId="335" dataDxfId="262" dataCellStyle="Standard 3"/>
    <tableColumn id="2" name="2" headerRowDxfId="334" dataDxfId="261" dataCellStyle="Standard 3"/>
    <tableColumn id="3" name="3" headerRowDxfId="333" dataDxfId="260" dataCellStyle="Standard 3"/>
    <tableColumn id="4" name="4" headerRowDxfId="332" dataDxfId="259" dataCellStyle="Standard 3"/>
    <tableColumn id="5" name="5" headerRowDxfId="331" dataDxfId="258" dataCellStyle="Standard 3"/>
    <tableColumn id="6" name="6" headerRowDxfId="330" dataDxfId="257"/>
    <tableColumn id="7" name="7" headerRowDxfId="329" dataDxfId="256"/>
    <tableColumn id="8" name="8" headerRowDxfId="328" dataDxfId="255"/>
    <tableColumn id="9" name="9" headerRowDxfId="327" dataDxfId="254"/>
    <tableColumn id="10" name="10" headerRowDxfId="326" dataDxfId="253"/>
    <tableColumn id="11" name="11" headerRowDxfId="325" dataDxfId="252"/>
    <tableColumn id="12" name="12" headerRowDxfId="324" dataDxfId="251">
      <calculatedColumnFormula>SUM(I12:M12)</calculatedColumnFormula>
    </tableColumn>
    <tableColumn id="18" name="18" headerRowDxfId="323" dataDxfId="250"/>
    <tableColumn id="13" name="13" headerRowDxfId="322" dataDxfId="249"/>
    <tableColumn id="14" name="14" headerRowDxfId="321" dataDxfId="248"/>
    <tableColumn id="15" name="15" headerRowDxfId="320" dataDxfId="247"/>
    <tableColumn id="16" name="16" headerRowDxfId="319" dataDxfId="246"/>
    <tableColumn id="17" name="17" headerRowDxfId="318" dataDxfId="245"/>
    <tableColumn id="19" name="19" headerRowDxfId="317" dataDxfId="244"/>
    <tableColumn id="20" name="20" headerRowDxfId="316" dataDxfId="243"/>
    <tableColumn id="21" name="21" headerRowDxfId="315" dataDxfId="242"/>
    <tableColumn id="22" name="22" headerRowDxfId="314" dataDxfId="241"/>
    <tableColumn id="23" name="23" headerRowDxfId="313" dataDxfId="240"/>
    <tableColumn id="24" name="24" headerRowDxfId="312" dataDxfId="239"/>
    <tableColumn id="25" name="25" headerRowDxfId="311" dataDxfId="238"/>
    <tableColumn id="31" name="Spalte1" headerRowDxfId="310" dataDxfId="237"/>
    <tableColumn id="26" name="26" headerRowDxfId="309" dataDxfId="236"/>
    <tableColumn id="27" name="27" headerRowDxfId="308" dataDxfId="235"/>
    <tableColumn id="28" name="28" headerRowDxfId="307" dataDxfId="234"/>
    <tableColumn id="29" name="29" headerRowDxfId="306" dataDxfId="233"/>
    <tableColumn id="30" name="292" headerRowDxfId="305" dataDxfId="232"/>
  </tableColumns>
  <tableStyleInfo name="Tabellenformat 1" showFirstColumn="0" showLastColumn="0" showRowStripes="0" showColumnStripes="0"/>
</table>
</file>

<file path=xl/tables/table2.xml><?xml version="1.0" encoding="utf-8"?>
<table xmlns="http://schemas.openxmlformats.org/spreadsheetml/2006/main" id="2" name="Werte_Richtplan_manuell" displayName="Werte_Richtplan_manuell" ref="B13:J62" headerRowCount="0" headerRowDxfId="304" dataDxfId="302" totalsRowDxfId="300" headerRowBorderDxfId="303" tableBorderDxfId="301">
  <tableColumns count="9">
    <tableColumn id="1" name="Spalte1" totalsRowFunction="custom" headerRowDxfId="299" dataDxfId="298" totalsRowDxfId="297">
      <totalsRowFormula>""</totalsRowFormula>
    </tableColumn>
    <tableColumn id="2" name="Spalte2" totalsRowFunction="custom" headerRowDxfId="296" dataDxfId="295" totalsRowDxfId="294">
      <totalsRowFormula>""</totalsRowFormula>
    </tableColumn>
    <tableColumn id="3" name="Spalte3" totalsRowFunction="custom" headerRowDxfId="293" dataDxfId="292" totalsRowDxfId="291">
      <totalsRowFormula>""</totalsRowFormula>
    </tableColumn>
    <tableColumn id="4" name="Spalte4" totalsRowFunction="custom" headerRowDxfId="290" dataDxfId="289" totalsRowDxfId="288">
      <totalsRowFormula>""</totalsRowFormula>
    </tableColumn>
    <tableColumn id="5" name="Spalte5" totalsRowFunction="custom" headerRowDxfId="287" dataDxfId="286" totalsRowDxfId="285">
      <totalsRowFormula>""</totalsRowFormula>
    </tableColumn>
    <tableColumn id="8" name="Spalte8" totalsRowFunction="custom" headerRowDxfId="284" dataDxfId="283" totalsRowDxfId="282">
      <totalsRowFormula>""</totalsRowFormula>
    </tableColumn>
    <tableColumn id="9" name="Spalte9" totalsRowFunction="custom" headerRowDxfId="281" dataDxfId="280" totalsRowDxfId="279">
      <totalsRowFormula>""</totalsRowFormula>
    </tableColumn>
    <tableColumn id="10" name="Spalte10" totalsRowFunction="custom" headerRowDxfId="278" dataDxfId="277" totalsRowDxfId="276">
      <totalsRowFormula>""</totalsRowFormula>
    </tableColumn>
    <tableColumn id="11" name="Spalte11" totalsRowFunction="custom" headerRowDxfId="275" dataDxfId="274" totalsRowDxfId="273">
      <totalsRowFormula>""</totalsRowFormula>
    </tableColumn>
  </tableColumns>
  <tableStyleInfo name="Tabellenformat 1" showFirstColumn="0" showLastColumn="0" showRowStripes="0" showColumnStripes="0"/>
</table>
</file>

<file path=xl/tables/table3.xml><?xml version="1.0" encoding="utf-8"?>
<table xmlns="http://schemas.openxmlformats.org/spreadsheetml/2006/main" id="1" name="Werte_Zonenkatalog" displayName="Werte_Zonenkatalog" ref="B6:D45" headerRowCount="0" totalsRowShown="0" headerRowDxfId="272" dataDxfId="270" headerRowBorderDxfId="271" tableBorderDxfId="269">
  <tableColumns count="3">
    <tableColumn id="1" name="Spalte1" headerRowDxfId="268" dataDxfId="267"/>
    <tableColumn id="2" name="Spalte2" headerRowDxfId="266" dataDxfId="265"/>
    <tableColumn id="3" name="Spalte3" headerRowDxfId="264" dataDxfId="263">
      <calculatedColumnFormula>IF(C6="","",VLOOKUP(C6,Hilfstabelle!$I$3:$J$63, 2,FALSE))</calculatedColumnFormula>
    </tableColumn>
  </tableColumns>
  <tableStyleInfo name="Tabellenformat 1" showFirstColumn="0" showLastColumn="0" showRowStripes="0"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applyStyles="1"/>
    <pageSetUpPr fitToPage="1"/>
  </sheetPr>
  <dimension ref="B2:AJ126"/>
  <sheetViews>
    <sheetView tabSelected="1" zoomScaleNormal="100" zoomScalePageLayoutView="70" workbookViewId="0">
      <pane xSplit="3" ySplit="11" topLeftCell="D12" activePane="bottomRight" state="frozen"/>
      <selection pane="topRight" activeCell="C1" sqref="C1"/>
      <selection pane="bottomLeft" activeCell="A11" sqref="A11"/>
      <selection pane="bottomRight" activeCell="C12" sqref="C12"/>
    </sheetView>
  </sheetViews>
  <sheetFormatPr baseColWidth="10" defaultColWidth="3" defaultRowHeight="15" x14ac:dyDescent="0.2"/>
  <cols>
    <col min="1" max="1" width="0" style="95" hidden="1" customWidth="1"/>
    <col min="2" max="2" width="3" style="93"/>
    <col min="3" max="3" width="7.77734375" style="96" customWidth="1"/>
    <col min="4" max="4" width="6.33203125" style="95" customWidth="1"/>
    <col min="5" max="5" width="7.77734375" style="96" customWidth="1"/>
    <col min="6" max="7" width="6.33203125" style="96" customWidth="1"/>
    <col min="8" max="8" width="40.77734375" style="119" customWidth="1"/>
    <col min="9" max="14" width="6.33203125" style="95" customWidth="1"/>
    <col min="15" max="15" width="7.77734375" style="96" customWidth="1"/>
    <col min="16" max="33" width="6.33203125" style="95" customWidth="1"/>
    <col min="34" max="43" width="3" style="95" customWidth="1"/>
    <col min="44" max="16384" width="3" style="95"/>
  </cols>
  <sheetData>
    <row r="2" spans="2:36" ht="18" customHeight="1" x14ac:dyDescent="0.2">
      <c r="C2" s="319" t="s">
        <v>14</v>
      </c>
      <c r="D2" s="319"/>
      <c r="E2" s="319"/>
      <c r="F2" s="319"/>
      <c r="G2" s="319"/>
      <c r="H2" s="214"/>
      <c r="I2" s="94"/>
    </row>
    <row r="3" spans="2:36" ht="15.75" customHeight="1" thickBot="1" x14ac:dyDescent="0.25">
      <c r="C3" s="328">
        <f ca="1">TODAY()</f>
        <v>45049</v>
      </c>
      <c r="D3" s="328"/>
      <c r="E3" s="328"/>
      <c r="F3" s="329"/>
      <c r="G3" s="329"/>
      <c r="H3" s="328"/>
    </row>
    <row r="4" spans="2:36" ht="16.5" customHeight="1" thickBot="1" x14ac:dyDescent="0.25">
      <c r="C4" s="295" t="s">
        <v>131</v>
      </c>
      <c r="D4" s="295" t="s">
        <v>24</v>
      </c>
      <c r="E4" s="295" t="s">
        <v>132</v>
      </c>
      <c r="F4" s="306" t="s">
        <v>236</v>
      </c>
      <c r="G4" s="307"/>
      <c r="H4" s="295" t="s">
        <v>23</v>
      </c>
      <c r="I4" s="321" t="s">
        <v>5</v>
      </c>
      <c r="J4" s="322"/>
      <c r="K4" s="322"/>
      <c r="L4" s="322"/>
      <c r="M4" s="322"/>
      <c r="N4" s="323"/>
      <c r="O4" s="295" t="s">
        <v>133</v>
      </c>
      <c r="P4" s="330" t="s">
        <v>1</v>
      </c>
      <c r="Q4" s="331"/>
      <c r="R4" s="331"/>
      <c r="S4" s="331"/>
      <c r="T4" s="331"/>
      <c r="U4" s="331"/>
      <c r="V4" s="331"/>
      <c r="W4" s="331"/>
      <c r="X4" s="331"/>
      <c r="Y4" s="331"/>
      <c r="Z4" s="331"/>
      <c r="AA4" s="331"/>
      <c r="AB4" s="331"/>
      <c r="AC4" s="331"/>
      <c r="AD4" s="331"/>
      <c r="AE4" s="331"/>
      <c r="AF4" s="331"/>
      <c r="AG4" s="332"/>
    </row>
    <row r="5" spans="2:36" ht="61.5" customHeight="1" thickBot="1" x14ac:dyDescent="0.25">
      <c r="C5" s="296"/>
      <c r="D5" s="296"/>
      <c r="E5" s="327"/>
      <c r="F5" s="308"/>
      <c r="G5" s="309"/>
      <c r="H5" s="296"/>
      <c r="I5" s="324"/>
      <c r="J5" s="325"/>
      <c r="K5" s="325"/>
      <c r="L5" s="325"/>
      <c r="M5" s="325"/>
      <c r="N5" s="326"/>
      <c r="O5" s="297"/>
      <c r="P5" s="313" t="s">
        <v>22</v>
      </c>
      <c r="Q5" s="314"/>
      <c r="R5" s="314"/>
      <c r="S5" s="314"/>
      <c r="T5" s="315"/>
      <c r="U5" s="313" t="s">
        <v>6</v>
      </c>
      <c r="V5" s="314"/>
      <c r="W5" s="314"/>
      <c r="X5" s="314"/>
      <c r="Y5" s="314"/>
      <c r="Z5" s="314"/>
      <c r="AA5" s="314"/>
      <c r="AB5" s="315"/>
      <c r="AC5" s="313" t="s">
        <v>7</v>
      </c>
      <c r="AD5" s="314"/>
      <c r="AE5" s="314"/>
      <c r="AF5" s="314"/>
      <c r="AG5" s="315"/>
    </row>
    <row r="6" spans="2:36" ht="15.75" customHeight="1" x14ac:dyDescent="0.2">
      <c r="C6" s="296"/>
      <c r="D6" s="296"/>
      <c r="E6" s="277"/>
      <c r="F6" s="298" t="s">
        <v>234</v>
      </c>
      <c r="G6" s="302" t="s">
        <v>235</v>
      </c>
      <c r="H6" s="296"/>
      <c r="I6" s="283" t="s">
        <v>0</v>
      </c>
      <c r="J6" s="280" t="s">
        <v>118</v>
      </c>
      <c r="K6" s="280" t="s">
        <v>119</v>
      </c>
      <c r="L6" s="280" t="s">
        <v>120</v>
      </c>
      <c r="M6" s="280" t="s">
        <v>121</v>
      </c>
      <c r="N6" s="277" t="s">
        <v>122</v>
      </c>
      <c r="O6" s="267"/>
      <c r="P6" s="283" t="s">
        <v>0</v>
      </c>
      <c r="Q6" s="280" t="s">
        <v>118</v>
      </c>
      <c r="R6" s="280" t="s">
        <v>119</v>
      </c>
      <c r="S6" s="280" t="s">
        <v>123</v>
      </c>
      <c r="T6" s="310" t="s">
        <v>124</v>
      </c>
      <c r="U6" s="277" t="s">
        <v>125</v>
      </c>
      <c r="V6" s="286" t="s">
        <v>2</v>
      </c>
      <c r="W6" s="287"/>
      <c r="X6" s="287"/>
      <c r="Y6" s="287"/>
      <c r="Z6" s="287"/>
      <c r="AA6" s="287"/>
      <c r="AB6" s="288"/>
      <c r="AC6" s="283" t="s">
        <v>0</v>
      </c>
      <c r="AD6" s="280" t="s">
        <v>118</v>
      </c>
      <c r="AE6" s="280" t="s">
        <v>119</v>
      </c>
      <c r="AF6" s="280" t="s">
        <v>123</v>
      </c>
      <c r="AG6" s="310" t="s">
        <v>124</v>
      </c>
    </row>
    <row r="7" spans="2:36" ht="26.45" customHeight="1" x14ac:dyDescent="0.2">
      <c r="C7" s="296"/>
      <c r="D7" s="296"/>
      <c r="E7" s="278"/>
      <c r="F7" s="299"/>
      <c r="G7" s="303"/>
      <c r="H7" s="296"/>
      <c r="I7" s="284"/>
      <c r="J7" s="281"/>
      <c r="K7" s="281"/>
      <c r="L7" s="281"/>
      <c r="M7" s="281"/>
      <c r="N7" s="278"/>
      <c r="O7" s="268"/>
      <c r="P7" s="284"/>
      <c r="Q7" s="281"/>
      <c r="R7" s="281"/>
      <c r="S7" s="281"/>
      <c r="T7" s="311"/>
      <c r="U7" s="278"/>
      <c r="V7" s="291" t="s">
        <v>126</v>
      </c>
      <c r="W7" s="294" t="s">
        <v>127</v>
      </c>
      <c r="X7" s="294" t="s">
        <v>128</v>
      </c>
      <c r="Y7" s="294" t="s">
        <v>129</v>
      </c>
      <c r="Z7" s="294" t="s">
        <v>130</v>
      </c>
      <c r="AA7" s="289" t="s">
        <v>248</v>
      </c>
      <c r="AB7" s="290"/>
      <c r="AC7" s="284"/>
      <c r="AD7" s="281"/>
      <c r="AE7" s="281"/>
      <c r="AF7" s="281"/>
      <c r="AG7" s="311"/>
    </row>
    <row r="8" spans="2:36" ht="50.1" customHeight="1" x14ac:dyDescent="0.2">
      <c r="C8" s="296"/>
      <c r="D8" s="296"/>
      <c r="E8" s="242" t="s">
        <v>21</v>
      </c>
      <c r="F8" s="300"/>
      <c r="G8" s="304"/>
      <c r="H8" s="296"/>
      <c r="I8" s="284"/>
      <c r="J8" s="281"/>
      <c r="K8" s="281"/>
      <c r="L8" s="281"/>
      <c r="M8" s="281"/>
      <c r="N8" s="278"/>
      <c r="O8" s="268"/>
      <c r="P8" s="284"/>
      <c r="Q8" s="281"/>
      <c r="R8" s="281"/>
      <c r="S8" s="281"/>
      <c r="T8" s="311"/>
      <c r="U8" s="278"/>
      <c r="V8" s="292"/>
      <c r="W8" s="281"/>
      <c r="X8" s="281"/>
      <c r="Y8" s="281"/>
      <c r="Z8" s="281"/>
      <c r="AA8" s="294" t="s">
        <v>250</v>
      </c>
      <c r="AB8" s="316" t="s">
        <v>249</v>
      </c>
      <c r="AC8" s="284"/>
      <c r="AD8" s="281"/>
      <c r="AE8" s="281"/>
      <c r="AF8" s="281"/>
      <c r="AG8" s="311"/>
      <c r="AI8" s="97"/>
      <c r="AJ8" s="97"/>
    </row>
    <row r="9" spans="2:36" ht="15.75" customHeight="1" x14ac:dyDescent="0.2">
      <c r="C9" s="296"/>
      <c r="D9" s="296"/>
      <c r="E9" s="238" t="s">
        <v>20</v>
      </c>
      <c r="F9" s="300"/>
      <c r="G9" s="304"/>
      <c r="H9" s="296"/>
      <c r="I9" s="284"/>
      <c r="J9" s="281"/>
      <c r="K9" s="281"/>
      <c r="L9" s="281"/>
      <c r="M9" s="281"/>
      <c r="N9" s="278"/>
      <c r="O9" s="242" t="s">
        <v>17</v>
      </c>
      <c r="P9" s="284"/>
      <c r="Q9" s="281"/>
      <c r="R9" s="281"/>
      <c r="S9" s="281"/>
      <c r="T9" s="311"/>
      <c r="U9" s="278"/>
      <c r="V9" s="292"/>
      <c r="W9" s="281"/>
      <c r="X9" s="281"/>
      <c r="Y9" s="281"/>
      <c r="Z9" s="281"/>
      <c r="AA9" s="281"/>
      <c r="AB9" s="317"/>
      <c r="AC9" s="284"/>
      <c r="AD9" s="281"/>
      <c r="AE9" s="281"/>
      <c r="AF9" s="281"/>
      <c r="AG9" s="311"/>
      <c r="AI9" s="97"/>
      <c r="AJ9" s="97"/>
    </row>
    <row r="10" spans="2:36" ht="15.75" customHeight="1" thickBot="1" x14ac:dyDescent="0.25">
      <c r="C10" s="297"/>
      <c r="D10" s="297"/>
      <c r="E10" s="239" t="s">
        <v>19</v>
      </c>
      <c r="F10" s="301"/>
      <c r="G10" s="305"/>
      <c r="H10" s="297"/>
      <c r="I10" s="285"/>
      <c r="J10" s="282"/>
      <c r="K10" s="282"/>
      <c r="L10" s="282"/>
      <c r="M10" s="282"/>
      <c r="N10" s="279"/>
      <c r="O10" s="239" t="s">
        <v>18</v>
      </c>
      <c r="P10" s="285"/>
      <c r="Q10" s="282"/>
      <c r="R10" s="282"/>
      <c r="S10" s="282"/>
      <c r="T10" s="312"/>
      <c r="U10" s="279"/>
      <c r="V10" s="293"/>
      <c r="W10" s="282"/>
      <c r="X10" s="282"/>
      <c r="Y10" s="282"/>
      <c r="Z10" s="282"/>
      <c r="AA10" s="282"/>
      <c r="AB10" s="318"/>
      <c r="AC10" s="285"/>
      <c r="AD10" s="282"/>
      <c r="AE10" s="282"/>
      <c r="AF10" s="282"/>
      <c r="AG10" s="312"/>
      <c r="AI10" s="97"/>
      <c r="AJ10" s="97"/>
    </row>
    <row r="11" spans="2:36" s="99" customFormat="1" ht="15.75" thickBot="1" x14ac:dyDescent="0.25">
      <c r="B11" s="98"/>
      <c r="C11" s="32">
        <v>1</v>
      </c>
      <c r="D11" s="32">
        <v>2</v>
      </c>
      <c r="E11" s="32">
        <v>3</v>
      </c>
      <c r="F11" s="33">
        <v>4</v>
      </c>
      <c r="G11" s="35">
        <v>5</v>
      </c>
      <c r="H11" s="32">
        <v>6</v>
      </c>
      <c r="I11" s="33">
        <v>7</v>
      </c>
      <c r="J11" s="35">
        <v>8</v>
      </c>
      <c r="K11" s="35">
        <v>9</v>
      </c>
      <c r="L11" s="35">
        <v>10</v>
      </c>
      <c r="M11" s="35">
        <v>11</v>
      </c>
      <c r="N11" s="32">
        <v>12</v>
      </c>
      <c r="O11" s="32">
        <v>13</v>
      </c>
      <c r="P11" s="33">
        <v>14</v>
      </c>
      <c r="Q11" s="35">
        <v>15</v>
      </c>
      <c r="R11" s="35">
        <v>16</v>
      </c>
      <c r="S11" s="35">
        <v>17</v>
      </c>
      <c r="T11" s="34">
        <v>18</v>
      </c>
      <c r="U11" s="32">
        <v>19</v>
      </c>
      <c r="V11" s="33">
        <v>20</v>
      </c>
      <c r="W11" s="35">
        <v>21</v>
      </c>
      <c r="X11" s="35">
        <v>22</v>
      </c>
      <c r="Y11" s="35">
        <v>23</v>
      </c>
      <c r="Z11" s="35">
        <v>24</v>
      </c>
      <c r="AA11" s="35">
        <v>25</v>
      </c>
      <c r="AB11" s="266">
        <v>26</v>
      </c>
      <c r="AC11" s="33">
        <v>27</v>
      </c>
      <c r="AD11" s="35">
        <v>28</v>
      </c>
      <c r="AE11" s="35">
        <v>29</v>
      </c>
      <c r="AF11" s="35">
        <v>30</v>
      </c>
      <c r="AG11" s="36">
        <v>31</v>
      </c>
      <c r="AI11" s="100"/>
      <c r="AJ11" s="100"/>
    </row>
    <row r="12" spans="2:36" s="2" customFormat="1" x14ac:dyDescent="0.2">
      <c r="B12" s="1"/>
      <c r="C12" s="83"/>
      <c r="D12" s="358"/>
      <c r="E12" s="361"/>
      <c r="F12" s="54"/>
      <c r="G12" s="362"/>
      <c r="H12" s="57"/>
      <c r="I12" s="59"/>
      <c r="J12" s="60"/>
      <c r="K12" s="60"/>
      <c r="L12" s="60"/>
      <c r="M12" s="61"/>
      <c r="N12" s="365">
        <f t="shared" ref="N12:N51" si="0">SUM(I12:M12)</f>
        <v>0</v>
      </c>
      <c r="O12" s="68"/>
      <c r="P12" s="71"/>
      <c r="Q12" s="72"/>
      <c r="R12" s="72"/>
      <c r="S12" s="72"/>
      <c r="T12" s="73"/>
      <c r="U12" s="77"/>
      <c r="V12" s="71"/>
      <c r="W12" s="72"/>
      <c r="X12" s="72"/>
      <c r="Y12" s="72"/>
      <c r="Z12" s="72"/>
      <c r="AA12" s="72"/>
      <c r="AB12" s="73"/>
      <c r="AC12" s="193"/>
      <c r="AD12" s="194"/>
      <c r="AE12" s="194"/>
      <c r="AF12" s="194"/>
      <c r="AG12" s="195"/>
      <c r="AI12" s="86"/>
      <c r="AJ12" s="86"/>
    </row>
    <row r="13" spans="2:36" s="2" customFormat="1" x14ac:dyDescent="0.2">
      <c r="B13" s="1"/>
      <c r="C13" s="84"/>
      <c r="D13" s="359"/>
      <c r="E13" s="3"/>
      <c r="F13" s="8"/>
      <c r="G13" s="363"/>
      <c r="H13" s="4"/>
      <c r="I13" s="5"/>
      <c r="J13" s="6"/>
      <c r="K13" s="6"/>
      <c r="L13" s="6"/>
      <c r="M13" s="62"/>
      <c r="N13" s="66">
        <f t="shared" si="0"/>
        <v>0</v>
      </c>
      <c r="O13" s="69"/>
      <c r="P13" s="9"/>
      <c r="Q13" s="10"/>
      <c r="R13" s="10"/>
      <c r="S13" s="10"/>
      <c r="T13" s="23"/>
      <c r="U13" s="11"/>
      <c r="V13" s="9"/>
      <c r="W13" s="10"/>
      <c r="X13" s="10"/>
      <c r="Y13" s="10"/>
      <c r="Z13" s="10"/>
      <c r="AA13" s="10"/>
      <c r="AB13" s="23"/>
      <c r="AC13" s="196"/>
      <c r="AD13" s="197"/>
      <c r="AE13" s="197"/>
      <c r="AF13" s="197"/>
      <c r="AG13" s="198"/>
      <c r="AI13" s="86"/>
      <c r="AJ13" s="86"/>
    </row>
    <row r="14" spans="2:36" s="2" customFormat="1" x14ac:dyDescent="0.2">
      <c r="B14" s="1"/>
      <c r="C14" s="84"/>
      <c r="D14" s="359"/>
      <c r="E14" s="3"/>
      <c r="F14" s="8"/>
      <c r="G14" s="363"/>
      <c r="H14" s="4"/>
      <c r="I14" s="5"/>
      <c r="J14" s="6"/>
      <c r="K14" s="6"/>
      <c r="L14" s="6"/>
      <c r="M14" s="62"/>
      <c r="N14" s="66">
        <f t="shared" si="0"/>
        <v>0</v>
      </c>
      <c r="O14" s="69"/>
      <c r="P14" s="9"/>
      <c r="Q14" s="10"/>
      <c r="R14" s="10"/>
      <c r="S14" s="10"/>
      <c r="T14" s="23"/>
      <c r="U14" s="11"/>
      <c r="V14" s="9"/>
      <c r="W14" s="10"/>
      <c r="X14" s="10"/>
      <c r="Y14" s="10"/>
      <c r="Z14" s="10"/>
      <c r="AA14" s="10"/>
      <c r="AB14" s="23"/>
      <c r="AC14" s="196"/>
      <c r="AD14" s="197"/>
      <c r="AE14" s="197"/>
      <c r="AF14" s="197"/>
      <c r="AG14" s="198"/>
      <c r="AI14" s="86"/>
      <c r="AJ14" s="86"/>
    </row>
    <row r="15" spans="2:36" s="2" customFormat="1" x14ac:dyDescent="0.2">
      <c r="B15" s="1"/>
      <c r="C15" s="84"/>
      <c r="D15" s="359"/>
      <c r="E15" s="3"/>
      <c r="F15" s="8"/>
      <c r="G15" s="363"/>
      <c r="H15" s="4"/>
      <c r="I15" s="5"/>
      <c r="J15" s="6"/>
      <c r="K15" s="6"/>
      <c r="L15" s="6"/>
      <c r="M15" s="62"/>
      <c r="N15" s="66">
        <f t="shared" si="0"/>
        <v>0</v>
      </c>
      <c r="O15" s="69"/>
      <c r="P15" s="9"/>
      <c r="Q15" s="10"/>
      <c r="R15" s="10"/>
      <c r="S15" s="10"/>
      <c r="T15" s="23"/>
      <c r="U15" s="11"/>
      <c r="V15" s="9"/>
      <c r="W15" s="10"/>
      <c r="X15" s="10"/>
      <c r="Y15" s="10"/>
      <c r="Z15" s="10"/>
      <c r="AA15" s="10"/>
      <c r="AB15" s="23"/>
      <c r="AC15" s="196"/>
      <c r="AD15" s="197"/>
      <c r="AE15" s="197"/>
      <c r="AF15" s="197"/>
      <c r="AG15" s="198"/>
      <c r="AI15" s="86"/>
      <c r="AJ15" s="86"/>
    </row>
    <row r="16" spans="2:36" s="2" customFormat="1" x14ac:dyDescent="0.2">
      <c r="B16" s="1"/>
      <c r="C16" s="84"/>
      <c r="D16" s="359"/>
      <c r="E16" s="3"/>
      <c r="F16" s="8"/>
      <c r="G16" s="363"/>
      <c r="H16" s="4"/>
      <c r="I16" s="5"/>
      <c r="J16" s="6"/>
      <c r="K16" s="6"/>
      <c r="L16" s="6"/>
      <c r="M16" s="62"/>
      <c r="N16" s="66">
        <f t="shared" si="0"/>
        <v>0</v>
      </c>
      <c r="O16" s="69"/>
      <c r="P16" s="9"/>
      <c r="Q16" s="10"/>
      <c r="R16" s="10"/>
      <c r="S16" s="10"/>
      <c r="T16" s="23"/>
      <c r="U16" s="11"/>
      <c r="V16" s="9"/>
      <c r="W16" s="10"/>
      <c r="X16" s="10"/>
      <c r="Y16" s="10"/>
      <c r="Z16" s="10"/>
      <c r="AA16" s="10"/>
      <c r="AB16" s="23"/>
      <c r="AC16" s="196"/>
      <c r="AD16" s="197"/>
      <c r="AE16" s="197"/>
      <c r="AF16" s="197"/>
      <c r="AG16" s="198"/>
      <c r="AI16" s="86"/>
      <c r="AJ16" s="86"/>
    </row>
    <row r="17" spans="2:36" s="2" customFormat="1" x14ac:dyDescent="0.2">
      <c r="B17" s="1"/>
      <c r="C17" s="84"/>
      <c r="D17" s="359"/>
      <c r="E17" s="3"/>
      <c r="F17" s="8"/>
      <c r="G17" s="363"/>
      <c r="H17" s="4"/>
      <c r="I17" s="5"/>
      <c r="J17" s="6"/>
      <c r="K17" s="6"/>
      <c r="L17" s="6"/>
      <c r="M17" s="62"/>
      <c r="N17" s="66">
        <f t="shared" si="0"/>
        <v>0</v>
      </c>
      <c r="O17" s="69"/>
      <c r="P17" s="9"/>
      <c r="Q17" s="10"/>
      <c r="R17" s="10"/>
      <c r="S17" s="10"/>
      <c r="T17" s="23"/>
      <c r="U17" s="11"/>
      <c r="V17" s="9"/>
      <c r="W17" s="10"/>
      <c r="X17" s="10"/>
      <c r="Y17" s="10"/>
      <c r="Z17" s="10"/>
      <c r="AA17" s="10"/>
      <c r="AB17" s="23"/>
      <c r="AC17" s="196"/>
      <c r="AD17" s="197"/>
      <c r="AE17" s="197"/>
      <c r="AF17" s="197"/>
      <c r="AG17" s="198"/>
      <c r="AI17" s="86"/>
      <c r="AJ17" s="86"/>
    </row>
    <row r="18" spans="2:36" s="2" customFormat="1" x14ac:dyDescent="0.2">
      <c r="B18" s="1"/>
      <c r="C18" s="84"/>
      <c r="D18" s="359"/>
      <c r="E18" s="3"/>
      <c r="F18" s="8"/>
      <c r="G18" s="363"/>
      <c r="H18" s="4"/>
      <c r="I18" s="5"/>
      <c r="J18" s="6"/>
      <c r="K18" s="6"/>
      <c r="L18" s="6"/>
      <c r="M18" s="62"/>
      <c r="N18" s="66">
        <f t="shared" si="0"/>
        <v>0</v>
      </c>
      <c r="O18" s="69"/>
      <c r="P18" s="9"/>
      <c r="Q18" s="10"/>
      <c r="R18" s="10"/>
      <c r="S18" s="10"/>
      <c r="T18" s="23"/>
      <c r="U18" s="11"/>
      <c r="V18" s="9"/>
      <c r="W18" s="10"/>
      <c r="X18" s="10"/>
      <c r="Y18" s="10"/>
      <c r="Z18" s="10"/>
      <c r="AA18" s="10"/>
      <c r="AB18" s="23"/>
      <c r="AC18" s="196"/>
      <c r="AD18" s="197"/>
      <c r="AE18" s="197"/>
      <c r="AF18" s="197"/>
      <c r="AG18" s="198"/>
      <c r="AI18" s="86"/>
      <c r="AJ18" s="86"/>
    </row>
    <row r="19" spans="2:36" s="2" customFormat="1" x14ac:dyDescent="0.2">
      <c r="B19" s="1"/>
      <c r="C19" s="84"/>
      <c r="D19" s="359"/>
      <c r="E19" s="3"/>
      <c r="F19" s="8"/>
      <c r="G19" s="363"/>
      <c r="H19" s="4"/>
      <c r="I19" s="5"/>
      <c r="J19" s="6"/>
      <c r="K19" s="6"/>
      <c r="L19" s="6"/>
      <c r="M19" s="62"/>
      <c r="N19" s="66">
        <f t="shared" si="0"/>
        <v>0</v>
      </c>
      <c r="O19" s="69"/>
      <c r="P19" s="9"/>
      <c r="Q19" s="10"/>
      <c r="R19" s="10"/>
      <c r="S19" s="10"/>
      <c r="T19" s="23"/>
      <c r="U19" s="11"/>
      <c r="V19" s="9"/>
      <c r="W19" s="10"/>
      <c r="X19" s="10"/>
      <c r="Y19" s="10"/>
      <c r="Z19" s="10"/>
      <c r="AA19" s="10"/>
      <c r="AB19" s="23"/>
      <c r="AC19" s="196"/>
      <c r="AD19" s="197"/>
      <c r="AE19" s="197"/>
      <c r="AF19" s="197"/>
      <c r="AG19" s="198"/>
      <c r="AI19" s="86"/>
      <c r="AJ19" s="86"/>
    </row>
    <row r="20" spans="2:36" s="2" customFormat="1" x14ac:dyDescent="0.2">
      <c r="B20" s="1"/>
      <c r="C20" s="84"/>
      <c r="D20" s="359"/>
      <c r="E20" s="3"/>
      <c r="F20" s="8"/>
      <c r="G20" s="363"/>
      <c r="H20" s="4"/>
      <c r="I20" s="5"/>
      <c r="J20" s="6"/>
      <c r="K20" s="6"/>
      <c r="L20" s="6"/>
      <c r="M20" s="62"/>
      <c r="N20" s="66">
        <f t="shared" si="0"/>
        <v>0</v>
      </c>
      <c r="O20" s="69"/>
      <c r="P20" s="9"/>
      <c r="Q20" s="10"/>
      <c r="R20" s="10"/>
      <c r="S20" s="10"/>
      <c r="T20" s="23"/>
      <c r="U20" s="11"/>
      <c r="V20" s="9"/>
      <c r="W20" s="10"/>
      <c r="X20" s="10"/>
      <c r="Y20" s="10"/>
      <c r="Z20" s="10"/>
      <c r="AA20" s="10"/>
      <c r="AB20" s="23"/>
      <c r="AC20" s="196"/>
      <c r="AD20" s="197"/>
      <c r="AE20" s="197"/>
      <c r="AF20" s="197"/>
      <c r="AG20" s="198"/>
      <c r="AI20" s="86"/>
      <c r="AJ20" s="86"/>
    </row>
    <row r="21" spans="2:36" s="2" customFormat="1" x14ac:dyDescent="0.2">
      <c r="B21" s="1"/>
      <c r="C21" s="84"/>
      <c r="D21" s="359"/>
      <c r="E21" s="3"/>
      <c r="F21" s="8"/>
      <c r="G21" s="363"/>
      <c r="H21" s="4"/>
      <c r="I21" s="5"/>
      <c r="J21" s="6"/>
      <c r="K21" s="6"/>
      <c r="L21" s="6"/>
      <c r="M21" s="62"/>
      <c r="N21" s="66">
        <f t="shared" si="0"/>
        <v>0</v>
      </c>
      <c r="O21" s="69"/>
      <c r="P21" s="9"/>
      <c r="Q21" s="10"/>
      <c r="R21" s="10"/>
      <c r="S21" s="10"/>
      <c r="T21" s="23"/>
      <c r="U21" s="11"/>
      <c r="V21" s="9"/>
      <c r="W21" s="10"/>
      <c r="X21" s="10"/>
      <c r="Y21" s="10"/>
      <c r="Z21" s="10"/>
      <c r="AA21" s="10"/>
      <c r="AB21" s="23"/>
      <c r="AC21" s="196"/>
      <c r="AD21" s="197"/>
      <c r="AE21" s="197"/>
      <c r="AF21" s="197"/>
      <c r="AG21" s="198"/>
      <c r="AI21" s="86"/>
      <c r="AJ21" s="86"/>
    </row>
    <row r="22" spans="2:36" s="2" customFormat="1" x14ac:dyDescent="0.2">
      <c r="B22" s="1"/>
      <c r="C22" s="84"/>
      <c r="D22" s="359"/>
      <c r="E22" s="3"/>
      <c r="F22" s="8"/>
      <c r="G22" s="363"/>
      <c r="H22" s="4"/>
      <c r="I22" s="5"/>
      <c r="J22" s="6"/>
      <c r="K22" s="6"/>
      <c r="L22" s="6"/>
      <c r="M22" s="62"/>
      <c r="N22" s="66">
        <f t="shared" si="0"/>
        <v>0</v>
      </c>
      <c r="O22" s="69"/>
      <c r="P22" s="9"/>
      <c r="Q22" s="10"/>
      <c r="R22" s="10"/>
      <c r="S22" s="10"/>
      <c r="T22" s="23"/>
      <c r="U22" s="11"/>
      <c r="V22" s="9"/>
      <c r="W22" s="10"/>
      <c r="X22" s="10"/>
      <c r="Y22" s="10"/>
      <c r="Z22" s="10"/>
      <c r="AA22" s="10"/>
      <c r="AB22" s="23"/>
      <c r="AC22" s="196"/>
      <c r="AD22" s="197"/>
      <c r="AE22" s="197"/>
      <c r="AF22" s="197"/>
      <c r="AG22" s="198"/>
      <c r="AI22" s="86"/>
      <c r="AJ22" s="86"/>
    </row>
    <row r="23" spans="2:36" s="2" customFormat="1" x14ac:dyDescent="0.2">
      <c r="B23" s="1"/>
      <c r="C23" s="84"/>
      <c r="D23" s="359"/>
      <c r="E23" s="3"/>
      <c r="F23" s="8"/>
      <c r="G23" s="363"/>
      <c r="H23" s="4"/>
      <c r="I23" s="5"/>
      <c r="J23" s="6"/>
      <c r="K23" s="6"/>
      <c r="L23" s="6"/>
      <c r="M23" s="62"/>
      <c r="N23" s="66">
        <f t="shared" si="0"/>
        <v>0</v>
      </c>
      <c r="O23" s="69"/>
      <c r="P23" s="9"/>
      <c r="Q23" s="10"/>
      <c r="R23" s="10"/>
      <c r="S23" s="10"/>
      <c r="T23" s="23"/>
      <c r="U23" s="11"/>
      <c r="V23" s="9"/>
      <c r="W23" s="10"/>
      <c r="X23" s="10"/>
      <c r="Y23" s="10"/>
      <c r="Z23" s="10"/>
      <c r="AA23" s="10"/>
      <c r="AB23" s="23"/>
      <c r="AC23" s="196"/>
      <c r="AD23" s="197"/>
      <c r="AE23" s="197"/>
      <c r="AF23" s="197"/>
      <c r="AG23" s="198"/>
      <c r="AI23" s="86"/>
      <c r="AJ23" s="86"/>
    </row>
    <row r="24" spans="2:36" s="2" customFormat="1" x14ac:dyDescent="0.2">
      <c r="B24" s="1"/>
      <c r="C24" s="84"/>
      <c r="D24" s="359"/>
      <c r="E24" s="3"/>
      <c r="F24" s="8"/>
      <c r="G24" s="363"/>
      <c r="H24" s="4"/>
      <c r="I24" s="5"/>
      <c r="J24" s="6"/>
      <c r="K24" s="6"/>
      <c r="L24" s="6"/>
      <c r="M24" s="62"/>
      <c r="N24" s="66">
        <f t="shared" si="0"/>
        <v>0</v>
      </c>
      <c r="O24" s="69"/>
      <c r="P24" s="9"/>
      <c r="Q24" s="10"/>
      <c r="R24" s="10"/>
      <c r="S24" s="10"/>
      <c r="T24" s="23"/>
      <c r="U24" s="11"/>
      <c r="V24" s="9"/>
      <c r="W24" s="10"/>
      <c r="X24" s="10"/>
      <c r="Y24" s="10"/>
      <c r="Z24" s="10"/>
      <c r="AA24" s="10"/>
      <c r="AB24" s="23"/>
      <c r="AC24" s="196"/>
      <c r="AD24" s="197"/>
      <c r="AE24" s="197"/>
      <c r="AF24" s="197"/>
      <c r="AG24" s="198"/>
      <c r="AI24" s="86"/>
      <c r="AJ24" s="87"/>
    </row>
    <row r="25" spans="2:36" s="2" customFormat="1" x14ac:dyDescent="0.2">
      <c r="B25" s="1"/>
      <c r="C25" s="84"/>
      <c r="D25" s="359"/>
      <c r="E25" s="3"/>
      <c r="F25" s="8"/>
      <c r="G25" s="363"/>
      <c r="H25" s="4"/>
      <c r="I25" s="5"/>
      <c r="J25" s="6"/>
      <c r="K25" s="6"/>
      <c r="L25" s="6"/>
      <c r="M25" s="62"/>
      <c r="N25" s="66">
        <f t="shared" si="0"/>
        <v>0</v>
      </c>
      <c r="O25" s="69"/>
      <c r="P25" s="9"/>
      <c r="Q25" s="10"/>
      <c r="R25" s="10"/>
      <c r="S25" s="10"/>
      <c r="T25" s="23"/>
      <c r="U25" s="11"/>
      <c r="V25" s="9"/>
      <c r="W25" s="10"/>
      <c r="X25" s="10"/>
      <c r="Y25" s="10"/>
      <c r="Z25" s="10"/>
      <c r="AA25" s="10"/>
      <c r="AB25" s="23"/>
      <c r="AC25" s="196"/>
      <c r="AD25" s="197"/>
      <c r="AE25" s="197"/>
      <c r="AF25" s="197"/>
      <c r="AG25" s="198"/>
      <c r="AI25" s="86"/>
      <c r="AJ25" s="86"/>
    </row>
    <row r="26" spans="2:36" s="2" customFormat="1" x14ac:dyDescent="0.2">
      <c r="B26" s="1"/>
      <c r="C26" s="84"/>
      <c r="D26" s="359"/>
      <c r="E26" s="3"/>
      <c r="F26" s="8"/>
      <c r="G26" s="363"/>
      <c r="H26" s="4"/>
      <c r="I26" s="5"/>
      <c r="J26" s="6"/>
      <c r="K26" s="6"/>
      <c r="L26" s="6"/>
      <c r="M26" s="62"/>
      <c r="N26" s="66">
        <f t="shared" si="0"/>
        <v>0</v>
      </c>
      <c r="O26" s="69"/>
      <c r="P26" s="9"/>
      <c r="Q26" s="10"/>
      <c r="R26" s="10"/>
      <c r="S26" s="10"/>
      <c r="T26" s="23"/>
      <c r="U26" s="11"/>
      <c r="V26" s="9"/>
      <c r="W26" s="10"/>
      <c r="X26" s="10"/>
      <c r="Y26" s="10"/>
      <c r="Z26" s="10"/>
      <c r="AA26" s="10"/>
      <c r="AB26" s="23"/>
      <c r="AC26" s="196"/>
      <c r="AD26" s="197"/>
      <c r="AE26" s="197"/>
      <c r="AF26" s="197"/>
      <c r="AG26" s="198"/>
      <c r="AI26" s="86"/>
      <c r="AJ26" s="86"/>
    </row>
    <row r="27" spans="2:36" s="2" customFormat="1" x14ac:dyDescent="0.2">
      <c r="B27" s="1"/>
      <c r="C27" s="84"/>
      <c r="D27" s="359"/>
      <c r="E27" s="3"/>
      <c r="F27" s="8"/>
      <c r="G27" s="363"/>
      <c r="H27" s="4"/>
      <c r="I27" s="5"/>
      <c r="J27" s="6"/>
      <c r="K27" s="6"/>
      <c r="L27" s="6"/>
      <c r="M27" s="62"/>
      <c r="N27" s="66">
        <f t="shared" si="0"/>
        <v>0</v>
      </c>
      <c r="O27" s="69"/>
      <c r="P27" s="9"/>
      <c r="Q27" s="10"/>
      <c r="R27" s="10"/>
      <c r="S27" s="10"/>
      <c r="T27" s="23"/>
      <c r="U27" s="11"/>
      <c r="V27" s="9"/>
      <c r="W27" s="10"/>
      <c r="X27" s="10"/>
      <c r="Y27" s="10"/>
      <c r="Z27" s="10"/>
      <c r="AA27" s="10"/>
      <c r="AB27" s="23"/>
      <c r="AC27" s="196"/>
      <c r="AD27" s="197"/>
      <c r="AE27" s="197"/>
      <c r="AF27" s="197"/>
      <c r="AG27" s="198"/>
      <c r="AI27" s="86"/>
      <c r="AJ27" s="86"/>
    </row>
    <row r="28" spans="2:36" s="2" customFormat="1" x14ac:dyDescent="0.2">
      <c r="B28" s="1"/>
      <c r="C28" s="84"/>
      <c r="D28" s="359"/>
      <c r="E28" s="3"/>
      <c r="F28" s="8"/>
      <c r="G28" s="363"/>
      <c r="H28" s="4"/>
      <c r="I28" s="5"/>
      <c r="J28" s="6"/>
      <c r="K28" s="6"/>
      <c r="L28" s="6"/>
      <c r="M28" s="62"/>
      <c r="N28" s="66">
        <f t="shared" si="0"/>
        <v>0</v>
      </c>
      <c r="O28" s="69"/>
      <c r="P28" s="9"/>
      <c r="Q28" s="10"/>
      <c r="R28" s="10"/>
      <c r="S28" s="10"/>
      <c r="T28" s="23"/>
      <c r="U28" s="11"/>
      <c r="V28" s="9"/>
      <c r="W28" s="10"/>
      <c r="X28" s="10"/>
      <c r="Y28" s="10"/>
      <c r="Z28" s="10"/>
      <c r="AA28" s="10"/>
      <c r="AB28" s="23"/>
      <c r="AC28" s="196"/>
      <c r="AD28" s="197"/>
      <c r="AE28" s="197"/>
      <c r="AF28" s="197"/>
      <c r="AG28" s="198"/>
      <c r="AI28" s="86"/>
      <c r="AJ28" s="86"/>
    </row>
    <row r="29" spans="2:36" s="2" customFormat="1" x14ac:dyDescent="0.2">
      <c r="B29" s="1"/>
      <c r="C29" s="84"/>
      <c r="D29" s="359"/>
      <c r="E29" s="3"/>
      <c r="F29" s="8"/>
      <c r="G29" s="363"/>
      <c r="H29" s="4"/>
      <c r="I29" s="5"/>
      <c r="J29" s="6"/>
      <c r="K29" s="6"/>
      <c r="L29" s="6"/>
      <c r="M29" s="62"/>
      <c r="N29" s="66">
        <f t="shared" si="0"/>
        <v>0</v>
      </c>
      <c r="O29" s="69"/>
      <c r="P29" s="9"/>
      <c r="Q29" s="10"/>
      <c r="R29" s="10"/>
      <c r="S29" s="10"/>
      <c r="T29" s="23"/>
      <c r="U29" s="11"/>
      <c r="V29" s="9"/>
      <c r="W29" s="10"/>
      <c r="X29" s="10"/>
      <c r="Y29" s="10"/>
      <c r="Z29" s="10"/>
      <c r="AA29" s="10"/>
      <c r="AB29" s="23"/>
      <c r="AC29" s="196"/>
      <c r="AD29" s="197"/>
      <c r="AE29" s="197"/>
      <c r="AF29" s="197"/>
      <c r="AG29" s="198"/>
      <c r="AI29" s="86"/>
      <c r="AJ29" s="86"/>
    </row>
    <row r="30" spans="2:36" s="2" customFormat="1" x14ac:dyDescent="0.2">
      <c r="B30" s="1"/>
      <c r="C30" s="84"/>
      <c r="D30" s="359"/>
      <c r="E30" s="3"/>
      <c r="F30" s="8"/>
      <c r="G30" s="363"/>
      <c r="H30" s="4"/>
      <c r="I30" s="5"/>
      <c r="J30" s="6"/>
      <c r="K30" s="6"/>
      <c r="L30" s="6"/>
      <c r="M30" s="62"/>
      <c r="N30" s="66">
        <f t="shared" si="0"/>
        <v>0</v>
      </c>
      <c r="O30" s="69"/>
      <c r="P30" s="9"/>
      <c r="Q30" s="10"/>
      <c r="R30" s="10"/>
      <c r="S30" s="10"/>
      <c r="T30" s="23"/>
      <c r="U30" s="11"/>
      <c r="V30" s="9"/>
      <c r="W30" s="10"/>
      <c r="X30" s="10"/>
      <c r="Y30" s="10"/>
      <c r="Z30" s="10"/>
      <c r="AA30" s="10"/>
      <c r="AB30" s="23"/>
      <c r="AC30" s="196"/>
      <c r="AD30" s="197"/>
      <c r="AE30" s="197"/>
      <c r="AF30" s="197"/>
      <c r="AG30" s="198"/>
      <c r="AI30" s="86"/>
      <c r="AJ30" s="86"/>
    </row>
    <row r="31" spans="2:36" s="2" customFormat="1" x14ac:dyDescent="0.2">
      <c r="B31" s="1"/>
      <c r="C31" s="84"/>
      <c r="D31" s="359"/>
      <c r="E31" s="3"/>
      <c r="F31" s="8"/>
      <c r="G31" s="363"/>
      <c r="H31" s="4"/>
      <c r="I31" s="5"/>
      <c r="J31" s="6"/>
      <c r="K31" s="6"/>
      <c r="L31" s="6"/>
      <c r="M31" s="62"/>
      <c r="N31" s="66">
        <f t="shared" si="0"/>
        <v>0</v>
      </c>
      <c r="O31" s="69"/>
      <c r="P31" s="9"/>
      <c r="Q31" s="10"/>
      <c r="R31" s="10"/>
      <c r="S31" s="10"/>
      <c r="T31" s="23"/>
      <c r="U31" s="11"/>
      <c r="V31" s="9"/>
      <c r="W31" s="10"/>
      <c r="X31" s="10"/>
      <c r="Y31" s="10"/>
      <c r="Z31" s="10"/>
      <c r="AA31" s="10"/>
      <c r="AB31" s="23"/>
      <c r="AC31" s="196"/>
      <c r="AD31" s="197"/>
      <c r="AE31" s="197"/>
      <c r="AF31" s="197"/>
      <c r="AG31" s="198"/>
      <c r="AI31" s="86"/>
      <c r="AJ31" s="86"/>
    </row>
    <row r="32" spans="2:36" s="2" customFormat="1" x14ac:dyDescent="0.2">
      <c r="B32" s="1"/>
      <c r="C32" s="84"/>
      <c r="D32" s="359"/>
      <c r="E32" s="3"/>
      <c r="F32" s="8"/>
      <c r="G32" s="363"/>
      <c r="H32" s="4"/>
      <c r="I32" s="5"/>
      <c r="J32" s="6"/>
      <c r="K32" s="6"/>
      <c r="L32" s="6"/>
      <c r="M32" s="62"/>
      <c r="N32" s="66">
        <f t="shared" si="0"/>
        <v>0</v>
      </c>
      <c r="O32" s="69"/>
      <c r="P32" s="9"/>
      <c r="Q32" s="10"/>
      <c r="R32" s="10"/>
      <c r="S32" s="10"/>
      <c r="T32" s="23"/>
      <c r="U32" s="11"/>
      <c r="V32" s="9"/>
      <c r="W32" s="10"/>
      <c r="X32" s="10"/>
      <c r="Y32" s="10"/>
      <c r="Z32" s="10"/>
      <c r="AA32" s="10"/>
      <c r="AB32" s="23"/>
      <c r="AC32" s="196"/>
      <c r="AD32" s="197"/>
      <c r="AE32" s="197"/>
      <c r="AF32" s="197"/>
      <c r="AG32" s="198"/>
      <c r="AI32" s="86"/>
      <c r="AJ32" s="86"/>
    </row>
    <row r="33" spans="2:36" s="2" customFormat="1" x14ac:dyDescent="0.2">
      <c r="B33" s="1"/>
      <c r="C33" s="84"/>
      <c r="D33" s="359"/>
      <c r="E33" s="3"/>
      <c r="F33" s="8"/>
      <c r="G33" s="363"/>
      <c r="H33" s="4"/>
      <c r="I33" s="5"/>
      <c r="J33" s="6"/>
      <c r="K33" s="6"/>
      <c r="L33" s="6"/>
      <c r="M33" s="62"/>
      <c r="N33" s="66">
        <f t="shared" si="0"/>
        <v>0</v>
      </c>
      <c r="O33" s="69"/>
      <c r="P33" s="9"/>
      <c r="Q33" s="10"/>
      <c r="R33" s="10"/>
      <c r="S33" s="10"/>
      <c r="T33" s="23"/>
      <c r="U33" s="11"/>
      <c r="V33" s="9"/>
      <c r="W33" s="10"/>
      <c r="X33" s="10"/>
      <c r="Y33" s="10"/>
      <c r="Z33" s="10"/>
      <c r="AA33" s="10"/>
      <c r="AB33" s="23"/>
      <c r="AC33" s="196"/>
      <c r="AD33" s="197"/>
      <c r="AE33" s="197"/>
      <c r="AF33" s="197"/>
      <c r="AG33" s="198"/>
      <c r="AI33" s="86"/>
      <c r="AJ33" s="86"/>
    </row>
    <row r="34" spans="2:36" s="2" customFormat="1" x14ac:dyDescent="0.2">
      <c r="B34" s="1"/>
      <c r="C34" s="84"/>
      <c r="D34" s="359"/>
      <c r="E34" s="3"/>
      <c r="F34" s="8"/>
      <c r="G34" s="363"/>
      <c r="H34" s="4"/>
      <c r="I34" s="5"/>
      <c r="J34" s="6"/>
      <c r="K34" s="6"/>
      <c r="L34" s="6"/>
      <c r="M34" s="62"/>
      <c r="N34" s="66">
        <f t="shared" si="0"/>
        <v>0</v>
      </c>
      <c r="O34" s="69"/>
      <c r="P34" s="9"/>
      <c r="Q34" s="10"/>
      <c r="R34" s="10"/>
      <c r="S34" s="10"/>
      <c r="T34" s="23"/>
      <c r="U34" s="11"/>
      <c r="V34" s="9"/>
      <c r="W34" s="10"/>
      <c r="X34" s="10"/>
      <c r="Y34" s="10"/>
      <c r="Z34" s="10"/>
      <c r="AA34" s="10"/>
      <c r="AB34" s="23"/>
      <c r="AC34" s="196"/>
      <c r="AD34" s="197"/>
      <c r="AE34" s="197"/>
      <c r="AF34" s="197"/>
      <c r="AG34" s="198"/>
    </row>
    <row r="35" spans="2:36" s="2" customFormat="1" x14ac:dyDescent="0.2">
      <c r="B35" s="1"/>
      <c r="C35" s="84"/>
      <c r="D35" s="359"/>
      <c r="E35" s="3"/>
      <c r="F35" s="8"/>
      <c r="G35" s="363"/>
      <c r="H35" s="4"/>
      <c r="I35" s="5"/>
      <c r="J35" s="6"/>
      <c r="K35" s="6"/>
      <c r="L35" s="6"/>
      <c r="M35" s="62"/>
      <c r="N35" s="66">
        <f t="shared" si="0"/>
        <v>0</v>
      </c>
      <c r="O35" s="69"/>
      <c r="P35" s="9"/>
      <c r="Q35" s="10"/>
      <c r="R35" s="10"/>
      <c r="S35" s="10"/>
      <c r="T35" s="23"/>
      <c r="U35" s="11"/>
      <c r="V35" s="9"/>
      <c r="W35" s="10"/>
      <c r="X35" s="10"/>
      <c r="Y35" s="10"/>
      <c r="Z35" s="10"/>
      <c r="AA35" s="10"/>
      <c r="AB35" s="23"/>
      <c r="AC35" s="196"/>
      <c r="AD35" s="197"/>
      <c r="AE35" s="197"/>
      <c r="AF35" s="197"/>
      <c r="AG35" s="198"/>
    </row>
    <row r="36" spans="2:36" s="2" customFormat="1" x14ac:dyDescent="0.2">
      <c r="B36" s="1"/>
      <c r="C36" s="84"/>
      <c r="D36" s="359"/>
      <c r="E36" s="3"/>
      <c r="F36" s="8"/>
      <c r="G36" s="363"/>
      <c r="H36" s="4"/>
      <c r="I36" s="5"/>
      <c r="J36" s="6"/>
      <c r="K36" s="6"/>
      <c r="L36" s="6"/>
      <c r="M36" s="62"/>
      <c r="N36" s="66">
        <f t="shared" si="0"/>
        <v>0</v>
      </c>
      <c r="O36" s="69"/>
      <c r="P36" s="9"/>
      <c r="Q36" s="10"/>
      <c r="R36" s="10"/>
      <c r="S36" s="10"/>
      <c r="T36" s="23"/>
      <c r="U36" s="11"/>
      <c r="V36" s="9"/>
      <c r="W36" s="10"/>
      <c r="X36" s="10"/>
      <c r="Y36" s="10"/>
      <c r="Z36" s="10"/>
      <c r="AA36" s="10"/>
      <c r="AB36" s="23"/>
      <c r="AC36" s="196"/>
      <c r="AD36" s="197"/>
      <c r="AE36" s="197"/>
      <c r="AF36" s="197"/>
      <c r="AG36" s="198"/>
    </row>
    <row r="37" spans="2:36" s="2" customFormat="1" x14ac:dyDescent="0.2">
      <c r="B37" s="1"/>
      <c r="C37" s="84"/>
      <c r="D37" s="359"/>
      <c r="E37" s="3"/>
      <c r="F37" s="8"/>
      <c r="G37" s="363"/>
      <c r="H37" s="4"/>
      <c r="I37" s="5"/>
      <c r="J37" s="6"/>
      <c r="K37" s="6"/>
      <c r="L37" s="6"/>
      <c r="M37" s="62"/>
      <c r="N37" s="66">
        <f t="shared" si="0"/>
        <v>0</v>
      </c>
      <c r="O37" s="69"/>
      <c r="P37" s="9"/>
      <c r="Q37" s="10"/>
      <c r="R37" s="10"/>
      <c r="S37" s="10"/>
      <c r="T37" s="23"/>
      <c r="U37" s="11"/>
      <c r="V37" s="9"/>
      <c r="W37" s="10"/>
      <c r="X37" s="10"/>
      <c r="Y37" s="10"/>
      <c r="Z37" s="10"/>
      <c r="AA37" s="10"/>
      <c r="AB37" s="23"/>
      <c r="AC37" s="196"/>
      <c r="AD37" s="197"/>
      <c r="AE37" s="197"/>
      <c r="AF37" s="197"/>
      <c r="AG37" s="198"/>
    </row>
    <row r="38" spans="2:36" s="2" customFormat="1" x14ac:dyDescent="0.2">
      <c r="B38" s="1"/>
      <c r="C38" s="84"/>
      <c r="D38" s="359"/>
      <c r="E38" s="3"/>
      <c r="F38" s="8"/>
      <c r="G38" s="363"/>
      <c r="H38" s="4"/>
      <c r="I38" s="5"/>
      <c r="J38" s="6"/>
      <c r="K38" s="6"/>
      <c r="L38" s="6"/>
      <c r="M38" s="62"/>
      <c r="N38" s="66">
        <f t="shared" si="0"/>
        <v>0</v>
      </c>
      <c r="O38" s="69"/>
      <c r="P38" s="9"/>
      <c r="Q38" s="10"/>
      <c r="R38" s="10"/>
      <c r="S38" s="10"/>
      <c r="T38" s="23"/>
      <c r="U38" s="11"/>
      <c r="V38" s="9"/>
      <c r="W38" s="10"/>
      <c r="X38" s="10"/>
      <c r="Y38" s="10"/>
      <c r="Z38" s="10"/>
      <c r="AA38" s="10"/>
      <c r="AB38" s="23"/>
      <c r="AC38" s="196"/>
      <c r="AD38" s="197"/>
      <c r="AE38" s="197"/>
      <c r="AF38" s="197"/>
      <c r="AG38" s="198"/>
    </row>
    <row r="39" spans="2:36" s="2" customFormat="1" x14ac:dyDescent="0.2">
      <c r="B39" s="1"/>
      <c r="C39" s="84"/>
      <c r="D39" s="359"/>
      <c r="E39" s="3"/>
      <c r="F39" s="8"/>
      <c r="G39" s="363"/>
      <c r="H39" s="4"/>
      <c r="I39" s="5"/>
      <c r="J39" s="6"/>
      <c r="K39" s="6"/>
      <c r="L39" s="6"/>
      <c r="M39" s="62"/>
      <c r="N39" s="66">
        <f t="shared" si="0"/>
        <v>0</v>
      </c>
      <c r="O39" s="69"/>
      <c r="P39" s="9"/>
      <c r="Q39" s="10"/>
      <c r="R39" s="10"/>
      <c r="S39" s="10"/>
      <c r="T39" s="23"/>
      <c r="U39" s="11"/>
      <c r="V39" s="9"/>
      <c r="W39" s="10"/>
      <c r="X39" s="10"/>
      <c r="Y39" s="10"/>
      <c r="Z39" s="10"/>
      <c r="AA39" s="10"/>
      <c r="AB39" s="23"/>
      <c r="AC39" s="196"/>
      <c r="AD39" s="197"/>
      <c r="AE39" s="197"/>
      <c r="AF39" s="197"/>
      <c r="AG39" s="198"/>
    </row>
    <row r="40" spans="2:36" s="2" customFormat="1" x14ac:dyDescent="0.2">
      <c r="B40" s="1"/>
      <c r="C40" s="84"/>
      <c r="D40" s="359"/>
      <c r="E40" s="3"/>
      <c r="F40" s="8"/>
      <c r="G40" s="363"/>
      <c r="H40" s="4"/>
      <c r="I40" s="5"/>
      <c r="J40" s="6"/>
      <c r="K40" s="6"/>
      <c r="L40" s="6"/>
      <c r="M40" s="62"/>
      <c r="N40" s="66">
        <f t="shared" si="0"/>
        <v>0</v>
      </c>
      <c r="O40" s="69"/>
      <c r="P40" s="9"/>
      <c r="Q40" s="10"/>
      <c r="R40" s="10"/>
      <c r="S40" s="10"/>
      <c r="T40" s="23"/>
      <c r="U40" s="11"/>
      <c r="V40" s="9"/>
      <c r="W40" s="10"/>
      <c r="X40" s="10"/>
      <c r="Y40" s="10"/>
      <c r="Z40" s="10"/>
      <c r="AA40" s="10"/>
      <c r="AB40" s="23"/>
      <c r="AC40" s="196"/>
      <c r="AD40" s="197"/>
      <c r="AE40" s="197"/>
      <c r="AF40" s="197"/>
      <c r="AG40" s="198"/>
    </row>
    <row r="41" spans="2:36" s="2" customFormat="1" x14ac:dyDescent="0.2">
      <c r="B41" s="1"/>
      <c r="C41" s="84"/>
      <c r="D41" s="359"/>
      <c r="E41" s="3"/>
      <c r="F41" s="8"/>
      <c r="G41" s="363"/>
      <c r="H41" s="4"/>
      <c r="I41" s="5"/>
      <c r="J41" s="6"/>
      <c r="K41" s="6"/>
      <c r="L41" s="6"/>
      <c r="M41" s="62"/>
      <c r="N41" s="66">
        <f t="shared" si="0"/>
        <v>0</v>
      </c>
      <c r="O41" s="53"/>
      <c r="P41" s="9"/>
      <c r="Q41" s="10"/>
      <c r="R41" s="10"/>
      <c r="S41" s="10"/>
      <c r="T41" s="23"/>
      <c r="U41" s="11"/>
      <c r="V41" s="9"/>
      <c r="W41" s="10"/>
      <c r="X41" s="10"/>
      <c r="Y41" s="10"/>
      <c r="Z41" s="10"/>
      <c r="AA41" s="10"/>
      <c r="AB41" s="23"/>
      <c r="AC41" s="196"/>
      <c r="AD41" s="197"/>
      <c r="AE41" s="197"/>
      <c r="AF41" s="197"/>
      <c r="AG41" s="198"/>
    </row>
    <row r="42" spans="2:36" s="2" customFormat="1" x14ac:dyDescent="0.2">
      <c r="B42" s="1"/>
      <c r="C42" s="84"/>
      <c r="D42" s="359"/>
      <c r="E42" s="3"/>
      <c r="F42" s="8"/>
      <c r="G42" s="363"/>
      <c r="H42" s="4"/>
      <c r="I42" s="5"/>
      <c r="J42" s="6"/>
      <c r="K42" s="6"/>
      <c r="L42" s="6"/>
      <c r="M42" s="62"/>
      <c r="N42" s="66">
        <f t="shared" si="0"/>
        <v>0</v>
      </c>
      <c r="O42" s="69"/>
      <c r="P42" s="9"/>
      <c r="Q42" s="10"/>
      <c r="R42" s="10"/>
      <c r="S42" s="10"/>
      <c r="T42" s="23"/>
      <c r="U42" s="11"/>
      <c r="V42" s="9"/>
      <c r="W42" s="10"/>
      <c r="X42" s="10"/>
      <c r="Y42" s="10"/>
      <c r="Z42" s="10"/>
      <c r="AA42" s="10"/>
      <c r="AB42" s="23"/>
      <c r="AC42" s="196"/>
      <c r="AD42" s="197"/>
      <c r="AE42" s="197"/>
      <c r="AF42" s="197"/>
      <c r="AG42" s="198"/>
    </row>
    <row r="43" spans="2:36" s="2" customFormat="1" x14ac:dyDescent="0.2">
      <c r="B43" s="1"/>
      <c r="C43" s="84"/>
      <c r="D43" s="359"/>
      <c r="E43" s="3"/>
      <c r="F43" s="8"/>
      <c r="G43" s="363"/>
      <c r="H43" s="4"/>
      <c r="I43" s="5"/>
      <c r="J43" s="6"/>
      <c r="K43" s="6"/>
      <c r="L43" s="6"/>
      <c r="M43" s="62"/>
      <c r="N43" s="66">
        <f t="shared" si="0"/>
        <v>0</v>
      </c>
      <c r="O43" s="69"/>
      <c r="P43" s="9"/>
      <c r="Q43" s="10"/>
      <c r="R43" s="10"/>
      <c r="S43" s="10"/>
      <c r="T43" s="23"/>
      <c r="U43" s="11"/>
      <c r="V43" s="9"/>
      <c r="W43" s="10"/>
      <c r="X43" s="10"/>
      <c r="Y43" s="10"/>
      <c r="Z43" s="10"/>
      <c r="AA43" s="10"/>
      <c r="AB43" s="23"/>
      <c r="AC43" s="196"/>
      <c r="AD43" s="197"/>
      <c r="AE43" s="197"/>
      <c r="AF43" s="197"/>
      <c r="AG43" s="198"/>
    </row>
    <row r="44" spans="2:36" s="2" customFormat="1" x14ac:dyDescent="0.2">
      <c r="B44" s="1"/>
      <c r="C44" s="84"/>
      <c r="D44" s="359"/>
      <c r="E44" s="3"/>
      <c r="F44" s="8"/>
      <c r="G44" s="363"/>
      <c r="H44" s="4"/>
      <c r="I44" s="5"/>
      <c r="J44" s="6"/>
      <c r="K44" s="6"/>
      <c r="L44" s="6"/>
      <c r="M44" s="62"/>
      <c r="N44" s="66">
        <f t="shared" si="0"/>
        <v>0</v>
      </c>
      <c r="O44" s="69"/>
      <c r="P44" s="9"/>
      <c r="Q44" s="10"/>
      <c r="R44" s="10"/>
      <c r="S44" s="10"/>
      <c r="T44" s="23"/>
      <c r="U44" s="11"/>
      <c r="V44" s="9"/>
      <c r="W44" s="10"/>
      <c r="X44" s="10"/>
      <c r="Y44" s="10"/>
      <c r="Z44" s="10"/>
      <c r="AA44" s="10"/>
      <c r="AB44" s="23"/>
      <c r="AC44" s="196"/>
      <c r="AD44" s="197"/>
      <c r="AE44" s="197"/>
      <c r="AF44" s="197"/>
      <c r="AG44" s="198"/>
    </row>
    <row r="45" spans="2:36" s="2" customFormat="1" x14ac:dyDescent="0.2">
      <c r="B45" s="1"/>
      <c r="C45" s="84"/>
      <c r="D45" s="359"/>
      <c r="E45" s="3"/>
      <c r="F45" s="8"/>
      <c r="G45" s="363"/>
      <c r="H45" s="4"/>
      <c r="I45" s="5"/>
      <c r="J45" s="6"/>
      <c r="K45" s="6"/>
      <c r="L45" s="6"/>
      <c r="M45" s="62"/>
      <c r="N45" s="66">
        <f t="shared" si="0"/>
        <v>0</v>
      </c>
      <c r="O45" s="69"/>
      <c r="P45" s="9"/>
      <c r="Q45" s="10"/>
      <c r="R45" s="10"/>
      <c r="S45" s="10"/>
      <c r="T45" s="23"/>
      <c r="U45" s="11"/>
      <c r="V45" s="9"/>
      <c r="W45" s="10"/>
      <c r="X45" s="10"/>
      <c r="Y45" s="10"/>
      <c r="Z45" s="10"/>
      <c r="AA45" s="10"/>
      <c r="AB45" s="23"/>
      <c r="AC45" s="196"/>
      <c r="AD45" s="197"/>
      <c r="AE45" s="197"/>
      <c r="AF45" s="197"/>
      <c r="AG45" s="198"/>
    </row>
    <row r="46" spans="2:36" s="2" customFormat="1" x14ac:dyDescent="0.2">
      <c r="B46" s="1"/>
      <c r="C46" s="84"/>
      <c r="D46" s="359"/>
      <c r="E46" s="3"/>
      <c r="F46" s="8"/>
      <c r="G46" s="363"/>
      <c r="H46" s="4"/>
      <c r="I46" s="5"/>
      <c r="J46" s="6"/>
      <c r="K46" s="6"/>
      <c r="L46" s="6"/>
      <c r="M46" s="62"/>
      <c r="N46" s="66">
        <f t="shared" si="0"/>
        <v>0</v>
      </c>
      <c r="O46" s="69"/>
      <c r="P46" s="9"/>
      <c r="Q46" s="10"/>
      <c r="R46" s="10"/>
      <c r="S46" s="10"/>
      <c r="T46" s="23"/>
      <c r="U46" s="11"/>
      <c r="V46" s="9"/>
      <c r="W46" s="10"/>
      <c r="X46" s="10"/>
      <c r="Y46" s="10"/>
      <c r="Z46" s="10"/>
      <c r="AA46" s="10"/>
      <c r="AB46" s="23"/>
      <c r="AC46" s="196"/>
      <c r="AD46" s="197"/>
      <c r="AE46" s="197"/>
      <c r="AF46" s="197"/>
      <c r="AG46" s="198"/>
    </row>
    <row r="47" spans="2:36" s="2" customFormat="1" x14ac:dyDescent="0.2">
      <c r="B47" s="1"/>
      <c r="C47" s="84"/>
      <c r="D47" s="359"/>
      <c r="E47" s="3"/>
      <c r="F47" s="8"/>
      <c r="G47" s="363"/>
      <c r="H47" s="4"/>
      <c r="I47" s="5"/>
      <c r="J47" s="6"/>
      <c r="K47" s="6"/>
      <c r="L47" s="6"/>
      <c r="M47" s="62"/>
      <c r="N47" s="66">
        <f t="shared" si="0"/>
        <v>0</v>
      </c>
      <c r="O47" s="69"/>
      <c r="P47" s="9"/>
      <c r="Q47" s="10"/>
      <c r="R47" s="10"/>
      <c r="S47" s="10"/>
      <c r="T47" s="23"/>
      <c r="U47" s="11"/>
      <c r="V47" s="9"/>
      <c r="W47" s="10"/>
      <c r="X47" s="10"/>
      <c r="Y47" s="10"/>
      <c r="Z47" s="10"/>
      <c r="AA47" s="10"/>
      <c r="AB47" s="23"/>
      <c r="AC47" s="196"/>
      <c r="AD47" s="197"/>
      <c r="AE47" s="197"/>
      <c r="AF47" s="197"/>
      <c r="AG47" s="198"/>
    </row>
    <row r="48" spans="2:36" s="2" customFormat="1" x14ac:dyDescent="0.2">
      <c r="B48" s="1"/>
      <c r="C48" s="84"/>
      <c r="D48" s="359"/>
      <c r="E48" s="3"/>
      <c r="F48" s="8"/>
      <c r="G48" s="363"/>
      <c r="H48" s="4"/>
      <c r="I48" s="5"/>
      <c r="J48" s="6"/>
      <c r="K48" s="6"/>
      <c r="L48" s="6"/>
      <c r="M48" s="62"/>
      <c r="N48" s="66">
        <f t="shared" si="0"/>
        <v>0</v>
      </c>
      <c r="O48" s="69"/>
      <c r="P48" s="9"/>
      <c r="Q48" s="10"/>
      <c r="R48" s="10"/>
      <c r="S48" s="10"/>
      <c r="T48" s="23"/>
      <c r="U48" s="11"/>
      <c r="V48" s="9"/>
      <c r="W48" s="10"/>
      <c r="X48" s="10"/>
      <c r="Y48" s="10"/>
      <c r="Z48" s="10"/>
      <c r="AA48" s="10"/>
      <c r="AB48" s="23"/>
      <c r="AC48" s="196"/>
      <c r="AD48" s="197"/>
      <c r="AE48" s="197"/>
      <c r="AF48" s="197"/>
      <c r="AG48" s="198"/>
    </row>
    <row r="49" spans="2:34" s="2" customFormat="1" x14ac:dyDescent="0.2">
      <c r="B49" s="1"/>
      <c r="C49" s="84"/>
      <c r="D49" s="359"/>
      <c r="E49" s="3"/>
      <c r="F49" s="8"/>
      <c r="G49" s="363"/>
      <c r="H49" s="4"/>
      <c r="I49" s="5"/>
      <c r="J49" s="6"/>
      <c r="K49" s="6"/>
      <c r="L49" s="6"/>
      <c r="M49" s="62"/>
      <c r="N49" s="66">
        <f t="shared" si="0"/>
        <v>0</v>
      </c>
      <c r="O49" s="69"/>
      <c r="P49" s="9"/>
      <c r="Q49" s="10"/>
      <c r="R49" s="10"/>
      <c r="S49" s="10"/>
      <c r="T49" s="23"/>
      <c r="U49" s="11"/>
      <c r="V49" s="9"/>
      <c r="W49" s="10"/>
      <c r="X49" s="10"/>
      <c r="Y49" s="10"/>
      <c r="Z49" s="10"/>
      <c r="AA49" s="10"/>
      <c r="AB49" s="23"/>
      <c r="AC49" s="196"/>
      <c r="AD49" s="197"/>
      <c r="AE49" s="197"/>
      <c r="AF49" s="197"/>
      <c r="AG49" s="198"/>
    </row>
    <row r="50" spans="2:34" s="2" customFormat="1" x14ac:dyDescent="0.2">
      <c r="B50" s="1"/>
      <c r="C50" s="84"/>
      <c r="D50" s="359"/>
      <c r="E50" s="3"/>
      <c r="F50" s="8"/>
      <c r="G50" s="363"/>
      <c r="H50" s="4"/>
      <c r="I50" s="5"/>
      <c r="J50" s="6"/>
      <c r="K50" s="6"/>
      <c r="L50" s="6"/>
      <c r="M50" s="62"/>
      <c r="N50" s="66">
        <f t="shared" si="0"/>
        <v>0</v>
      </c>
      <c r="O50" s="69"/>
      <c r="P50" s="9"/>
      <c r="Q50" s="10"/>
      <c r="R50" s="10"/>
      <c r="S50" s="10"/>
      <c r="T50" s="23"/>
      <c r="U50" s="11"/>
      <c r="V50" s="9"/>
      <c r="W50" s="10"/>
      <c r="X50" s="10"/>
      <c r="Y50" s="10"/>
      <c r="Z50" s="10"/>
      <c r="AA50" s="10"/>
      <c r="AB50" s="23"/>
      <c r="AC50" s="196"/>
      <c r="AD50" s="197"/>
      <c r="AE50" s="197"/>
      <c r="AF50" s="197"/>
      <c r="AG50" s="198"/>
    </row>
    <row r="51" spans="2:34" s="2" customFormat="1" ht="15.75" thickBot="1" x14ac:dyDescent="0.25">
      <c r="B51" s="1"/>
      <c r="C51" s="85"/>
      <c r="D51" s="360"/>
      <c r="E51" s="56"/>
      <c r="F51" s="55"/>
      <c r="G51" s="364"/>
      <c r="H51" s="58"/>
      <c r="I51" s="63"/>
      <c r="J51" s="64"/>
      <c r="K51" s="64"/>
      <c r="L51" s="64"/>
      <c r="M51" s="65"/>
      <c r="N51" s="67">
        <f t="shared" si="0"/>
        <v>0</v>
      </c>
      <c r="O51" s="70"/>
      <c r="P51" s="74"/>
      <c r="Q51" s="75"/>
      <c r="R51" s="75"/>
      <c r="S51" s="75"/>
      <c r="T51" s="76"/>
      <c r="U51" s="78"/>
      <c r="V51" s="74"/>
      <c r="W51" s="75"/>
      <c r="X51" s="75"/>
      <c r="Y51" s="75"/>
      <c r="Z51" s="75"/>
      <c r="AA51" s="75"/>
      <c r="AB51" s="76"/>
      <c r="AC51" s="199"/>
      <c r="AD51" s="200"/>
      <c r="AE51" s="200"/>
      <c r="AF51" s="200"/>
      <c r="AG51" s="201"/>
    </row>
    <row r="52" spans="2:34" s="2" customFormat="1" ht="15.75" thickBot="1" x14ac:dyDescent="0.25">
      <c r="B52" s="1"/>
      <c r="C52" s="101"/>
      <c r="D52" s="102"/>
      <c r="E52" s="101"/>
      <c r="F52" s="101"/>
      <c r="G52" s="101"/>
      <c r="H52" s="103"/>
      <c r="I52" s="28">
        <f>SUM(I12:I51)</f>
        <v>0</v>
      </c>
      <c r="J52" s="28">
        <f>SUM(J12:J51)</f>
        <v>0</v>
      </c>
      <c r="K52" s="28">
        <f>SUM(K12:K51)</f>
        <v>0</v>
      </c>
      <c r="L52" s="28">
        <f>SUM(L12:L51)</f>
        <v>0</v>
      </c>
      <c r="M52" s="28">
        <f>SUM(M12:M51)</f>
        <v>0</v>
      </c>
      <c r="N52" s="29">
        <f>SUM(N12:N51)</f>
        <v>0</v>
      </c>
      <c r="O52" s="104"/>
      <c r="P52" s="12">
        <f t="shared" ref="P52:AG52" si="1">SUM(P12:P51)</f>
        <v>0</v>
      </c>
      <c r="Q52" s="12">
        <f t="shared" si="1"/>
        <v>0</v>
      </c>
      <c r="R52" s="12">
        <f t="shared" si="1"/>
        <v>0</v>
      </c>
      <c r="S52" s="12">
        <f t="shared" si="1"/>
        <v>0</v>
      </c>
      <c r="T52" s="12">
        <f t="shared" si="1"/>
        <v>0</v>
      </c>
      <c r="U52" s="12">
        <f t="shared" si="1"/>
        <v>0</v>
      </c>
      <c r="V52" s="12">
        <f t="shared" si="1"/>
        <v>0</v>
      </c>
      <c r="W52" s="12">
        <f t="shared" si="1"/>
        <v>0</v>
      </c>
      <c r="X52" s="12">
        <f t="shared" si="1"/>
        <v>0</v>
      </c>
      <c r="Y52" s="12">
        <f t="shared" si="1"/>
        <v>0</v>
      </c>
      <c r="Z52" s="12">
        <f t="shared" si="1"/>
        <v>0</v>
      </c>
      <c r="AA52" s="12">
        <f t="shared" si="1"/>
        <v>0</v>
      </c>
      <c r="AB52" s="12">
        <f t="shared" si="1"/>
        <v>0</v>
      </c>
      <c r="AC52" s="12">
        <f t="shared" si="1"/>
        <v>0</v>
      </c>
      <c r="AD52" s="12">
        <f t="shared" si="1"/>
        <v>0</v>
      </c>
      <c r="AE52" s="12">
        <f t="shared" si="1"/>
        <v>0</v>
      </c>
      <c r="AF52" s="12">
        <f t="shared" si="1"/>
        <v>0</v>
      </c>
      <c r="AG52" s="12">
        <f t="shared" si="1"/>
        <v>0</v>
      </c>
    </row>
    <row r="53" spans="2:34" s="2" customFormat="1" ht="15.75" customHeight="1" x14ac:dyDescent="0.2">
      <c r="B53" s="1"/>
      <c r="C53" s="105"/>
      <c r="D53" s="106"/>
      <c r="E53" s="107"/>
      <c r="F53" s="105"/>
      <c r="G53" s="105"/>
      <c r="H53" s="108"/>
      <c r="I53" s="1"/>
      <c r="J53" s="1"/>
      <c r="K53" s="1"/>
      <c r="L53" s="1"/>
      <c r="M53" s="1"/>
      <c r="N53" s="271" t="str">
        <f>IF(N52&lt;&gt;AG55,"Summe Spalte 12 muss Summe Spalten 14 bis 31 entspre-chen","")</f>
        <v/>
      </c>
      <c r="O53" s="109"/>
      <c r="P53" s="271" t="str">
        <f>IF(P52&gt;0,"Summe Spalte 14 darf nicht positiv sein","")</f>
        <v/>
      </c>
      <c r="Q53" s="271" t="str">
        <f>IF(Q52&gt;0,"Summe Spalte 15 darf nicht positiv sein","")</f>
        <v/>
      </c>
      <c r="R53" s="271" t="str">
        <f>IF(R52&gt;0,"Summe Spalte 16 darf nicht positiv sein","")</f>
        <v/>
      </c>
      <c r="S53" s="271" t="str">
        <f>IF(S52&gt;0,"Summe Spalte 17 darf nicht positiv sein","")</f>
        <v/>
      </c>
      <c r="T53" s="110"/>
      <c r="U53" s="1"/>
      <c r="V53" s="1"/>
      <c r="W53" s="1"/>
      <c r="X53" s="1"/>
      <c r="Y53" s="1"/>
      <c r="Z53" s="1"/>
      <c r="AA53" s="1"/>
      <c r="AB53" s="1"/>
      <c r="AC53" s="273" t="str">
        <f>IF(SUM(AC52:AG52)&lt;&gt;0,"Summe Spalten 27 bis 31 muss zwingend 0 sein","")</f>
        <v/>
      </c>
      <c r="AD53" s="273"/>
      <c r="AE53" s="273"/>
      <c r="AF53" s="273"/>
      <c r="AG53" s="273"/>
      <c r="AH53" s="1"/>
    </row>
    <row r="54" spans="2:34" s="2" customFormat="1" ht="15.75" customHeight="1" thickBot="1" x14ac:dyDescent="0.25">
      <c r="B54" s="1"/>
      <c r="C54" s="105"/>
      <c r="D54" s="106"/>
      <c r="E54" s="107"/>
      <c r="F54" s="105"/>
      <c r="G54" s="105"/>
      <c r="H54" s="108"/>
      <c r="I54" s="1"/>
      <c r="J54" s="1"/>
      <c r="K54" s="1"/>
      <c r="L54" s="1"/>
      <c r="M54" s="145"/>
      <c r="N54" s="272"/>
      <c r="O54" s="109"/>
      <c r="P54" s="272"/>
      <c r="Q54" s="272"/>
      <c r="R54" s="272"/>
      <c r="S54" s="272"/>
      <c r="T54" s="111"/>
      <c r="U54" s="1"/>
      <c r="V54" s="1"/>
      <c r="W54" s="1"/>
      <c r="X54" s="1"/>
      <c r="Y54" s="1"/>
      <c r="Z54" s="1"/>
      <c r="AA54" s="1"/>
      <c r="AB54" s="1"/>
      <c r="AC54" s="1"/>
      <c r="AD54" s="1"/>
      <c r="AE54" s="1"/>
      <c r="AF54" s="1"/>
      <c r="AG54" s="1"/>
      <c r="AH54" s="1"/>
    </row>
    <row r="55" spans="2:34" s="2" customFormat="1" ht="15.75" thickBot="1" x14ac:dyDescent="0.25">
      <c r="B55" s="1"/>
      <c r="C55" s="109"/>
      <c r="D55" s="1"/>
      <c r="E55" s="109"/>
      <c r="F55" s="109"/>
      <c r="H55" s="112"/>
      <c r="I55" s="92"/>
      <c r="J55" s="1"/>
      <c r="K55" s="1"/>
      <c r="L55" s="1"/>
      <c r="M55" s="1"/>
      <c r="N55" s="272"/>
      <c r="O55" s="109"/>
      <c r="P55" s="272"/>
      <c r="Q55" s="272"/>
      <c r="R55" s="272"/>
      <c r="S55" s="272"/>
      <c r="T55" s="111"/>
      <c r="U55" s="1"/>
      <c r="V55" s="274" t="s">
        <v>26</v>
      </c>
      <c r="W55" s="275"/>
      <c r="X55" s="275"/>
      <c r="Y55" s="275"/>
      <c r="Z55" s="275"/>
      <c r="AA55" s="276"/>
      <c r="AB55" s="24">
        <f>SUM(V52:AB52)</f>
        <v>0</v>
      </c>
      <c r="AC55" s="320" t="s">
        <v>251</v>
      </c>
      <c r="AD55" s="320"/>
      <c r="AE55" s="320"/>
      <c r="AF55" s="320"/>
      <c r="AG55" s="24">
        <f>SUM(P52:AG52)</f>
        <v>0</v>
      </c>
      <c r="AH55" s="1"/>
    </row>
    <row r="56" spans="2:34" s="2" customFormat="1" ht="15" customHeight="1" x14ac:dyDescent="0.2">
      <c r="B56" s="1"/>
      <c r="C56" s="109"/>
      <c r="D56" s="1"/>
      <c r="E56" s="109"/>
      <c r="F56" s="109"/>
      <c r="G56" s="109"/>
      <c r="H56" s="113"/>
      <c r="I56" s="1"/>
      <c r="J56" s="1"/>
      <c r="K56" s="1"/>
      <c r="L56" s="1"/>
      <c r="M56" s="1"/>
      <c r="N56" s="272"/>
      <c r="O56" s="109"/>
      <c r="P56" s="272"/>
      <c r="Q56" s="272"/>
      <c r="R56" s="272"/>
      <c r="S56" s="272"/>
      <c r="T56" s="111"/>
      <c r="U56" s="1"/>
      <c r="V56" s="1"/>
      <c r="W56" s="1"/>
      <c r="X56" s="1"/>
      <c r="Y56" s="1"/>
      <c r="Z56" s="1"/>
      <c r="AA56" s="1"/>
      <c r="AB56" s="1"/>
      <c r="AC56" s="1"/>
      <c r="AD56" s="1"/>
      <c r="AE56" s="1"/>
      <c r="AG56" s="271" t="str">
        <f>IF(AG55&lt;&gt;N52,"Summe Spalten 14 bis 31 muss Summe Spalte 12 entspre-chen","")</f>
        <v/>
      </c>
      <c r="AH56" s="146"/>
    </row>
    <row r="57" spans="2:34" s="2" customFormat="1" x14ac:dyDescent="0.2">
      <c r="B57" s="1"/>
      <c r="C57" s="109"/>
      <c r="D57" s="1"/>
      <c r="E57" s="109"/>
      <c r="F57" s="109"/>
      <c r="G57" s="109"/>
      <c r="H57" s="113"/>
      <c r="I57" s="1"/>
      <c r="J57" s="1"/>
      <c r="K57" s="1"/>
      <c r="L57" s="1"/>
      <c r="M57" s="1"/>
      <c r="N57" s="272"/>
      <c r="O57" s="109"/>
      <c r="P57" s="111"/>
      <c r="Q57" s="111"/>
      <c r="R57" s="111"/>
      <c r="S57" s="111"/>
      <c r="T57" s="111"/>
      <c r="U57" s="1"/>
      <c r="V57" s="1"/>
      <c r="W57" s="1"/>
      <c r="X57" s="1"/>
      <c r="Y57" s="1"/>
      <c r="Z57" s="1"/>
      <c r="AA57" s="1"/>
      <c r="AB57" s="1"/>
      <c r="AC57" s="1"/>
      <c r="AD57" s="1"/>
      <c r="AE57" s="1"/>
      <c r="AF57" s="111"/>
      <c r="AG57" s="272"/>
      <c r="AH57" s="1"/>
    </row>
    <row r="58" spans="2:34" s="2" customFormat="1" x14ac:dyDescent="0.2">
      <c r="B58" s="1"/>
      <c r="C58" s="109"/>
      <c r="D58" s="1"/>
      <c r="E58" s="109"/>
      <c r="F58" s="109"/>
      <c r="G58" s="109"/>
      <c r="H58" s="113"/>
      <c r="I58" s="1"/>
      <c r="J58" s="1"/>
      <c r="K58" s="1"/>
      <c r="L58" s="1"/>
      <c r="M58" s="1"/>
      <c r="N58" s="272"/>
      <c r="O58" s="109"/>
      <c r="P58" s="111"/>
      <c r="Q58" s="111"/>
      <c r="R58" s="111"/>
      <c r="S58" s="111"/>
      <c r="T58" s="111"/>
      <c r="U58" s="1"/>
      <c r="V58" s="1"/>
      <c r="W58" s="1"/>
      <c r="X58" s="1"/>
      <c r="Y58" s="1"/>
      <c r="Z58" s="1"/>
      <c r="AA58" s="1"/>
      <c r="AB58" s="1"/>
      <c r="AC58" s="1"/>
      <c r="AD58" s="1"/>
      <c r="AE58" s="1"/>
      <c r="AF58" s="111"/>
      <c r="AG58" s="272"/>
      <c r="AH58" s="1"/>
    </row>
    <row r="59" spans="2:34" s="2" customFormat="1" ht="15" customHeight="1" x14ac:dyDescent="0.2">
      <c r="B59" s="1"/>
      <c r="C59" s="109"/>
      <c r="D59" s="1"/>
      <c r="E59" s="109"/>
      <c r="F59" s="109"/>
      <c r="G59" s="109"/>
      <c r="H59" s="114"/>
      <c r="I59" s="1"/>
      <c r="J59" s="1"/>
      <c r="K59" s="1"/>
      <c r="L59" s="1"/>
      <c r="M59" s="1"/>
      <c r="N59" s="111"/>
      <c r="O59" s="109"/>
      <c r="P59" s="1"/>
      <c r="Q59" s="1"/>
      <c r="R59" s="1"/>
      <c r="S59" s="1"/>
      <c r="T59" s="1"/>
      <c r="U59" s="1"/>
      <c r="V59" s="1"/>
      <c r="W59" s="1"/>
      <c r="X59" s="1"/>
      <c r="Y59" s="1"/>
      <c r="Z59" s="1"/>
      <c r="AA59" s="1"/>
      <c r="AB59" s="1"/>
      <c r="AC59" s="1"/>
      <c r="AD59" s="1"/>
      <c r="AE59" s="1"/>
      <c r="AF59" s="1"/>
      <c r="AG59" s="272"/>
      <c r="AH59" s="1"/>
    </row>
    <row r="60" spans="2:34" x14ac:dyDescent="0.2">
      <c r="C60" s="115"/>
      <c r="D60" s="93"/>
      <c r="E60" s="115"/>
      <c r="F60" s="115"/>
      <c r="G60" s="115"/>
      <c r="H60" s="116"/>
      <c r="I60" s="93"/>
      <c r="J60" s="93"/>
      <c r="K60" s="93"/>
      <c r="L60" s="93"/>
      <c r="M60" s="93"/>
      <c r="N60" s="93"/>
      <c r="O60" s="115"/>
      <c r="P60" s="93"/>
      <c r="Q60" s="93"/>
      <c r="R60" s="93"/>
      <c r="S60" s="93"/>
      <c r="T60" s="93"/>
      <c r="V60" s="93"/>
      <c r="W60" s="93"/>
      <c r="X60" s="93"/>
      <c r="Y60" s="93"/>
      <c r="Z60" s="93"/>
      <c r="AA60" s="93"/>
      <c r="AB60" s="93"/>
      <c r="AC60" s="93"/>
      <c r="AD60" s="93"/>
      <c r="AE60" s="93"/>
      <c r="AF60" s="93"/>
      <c r="AG60" s="272"/>
      <c r="AH60" s="93"/>
    </row>
    <row r="61" spans="2:34" x14ac:dyDescent="0.2">
      <c r="C61" s="115"/>
      <c r="D61" s="93"/>
      <c r="E61" s="115"/>
      <c r="F61" s="115"/>
      <c r="G61" s="115"/>
      <c r="H61" s="117"/>
      <c r="I61" s="93"/>
      <c r="J61" s="93"/>
      <c r="K61" s="93"/>
      <c r="L61" s="93"/>
      <c r="M61" s="93"/>
      <c r="N61" s="93"/>
      <c r="O61" s="115"/>
      <c r="P61" s="93"/>
      <c r="Q61" s="93"/>
      <c r="R61" s="93"/>
      <c r="S61" s="93"/>
      <c r="T61" s="93"/>
      <c r="V61" s="93"/>
      <c r="W61" s="93"/>
      <c r="X61" s="93"/>
      <c r="Y61" s="93"/>
      <c r="Z61" s="93"/>
      <c r="AA61" s="93"/>
      <c r="AB61" s="93"/>
      <c r="AC61" s="93"/>
      <c r="AD61" s="93"/>
      <c r="AE61" s="93"/>
      <c r="AF61" s="93"/>
      <c r="AG61" s="272"/>
      <c r="AH61" s="93"/>
    </row>
    <row r="62" spans="2:34" x14ac:dyDescent="0.2">
      <c r="C62" s="115"/>
      <c r="D62" s="93"/>
      <c r="E62" s="115"/>
      <c r="F62" s="115"/>
      <c r="G62" s="115"/>
      <c r="H62" s="116"/>
      <c r="I62" s="93"/>
      <c r="J62" s="93"/>
      <c r="K62" s="93"/>
      <c r="L62" s="93"/>
      <c r="M62" s="93"/>
      <c r="N62" s="93"/>
      <c r="O62" s="115"/>
      <c r="P62" s="93"/>
      <c r="Q62" s="93"/>
      <c r="R62" s="93"/>
      <c r="S62" s="93"/>
      <c r="T62" s="93"/>
      <c r="V62" s="93"/>
      <c r="W62" s="93"/>
      <c r="X62" s="93"/>
      <c r="Y62" s="93"/>
      <c r="Z62" s="93"/>
      <c r="AA62" s="93"/>
      <c r="AB62" s="93"/>
      <c r="AC62" s="93"/>
      <c r="AD62" s="93"/>
      <c r="AE62" s="93"/>
      <c r="AF62" s="93"/>
      <c r="AG62" s="93"/>
      <c r="AH62" s="93"/>
    </row>
    <row r="63" spans="2:34" x14ac:dyDescent="0.2">
      <c r="C63" s="115"/>
      <c r="D63" s="93"/>
      <c r="E63" s="115"/>
      <c r="F63" s="115"/>
      <c r="G63" s="115"/>
      <c r="H63" s="116"/>
      <c r="I63" s="93"/>
      <c r="J63" s="93"/>
      <c r="K63" s="93"/>
      <c r="L63" s="93"/>
      <c r="M63" s="93"/>
      <c r="N63" s="93"/>
      <c r="O63" s="115"/>
      <c r="P63" s="93"/>
      <c r="Q63" s="93"/>
      <c r="R63" s="93"/>
      <c r="S63" s="93"/>
      <c r="T63" s="93"/>
      <c r="V63" s="93"/>
      <c r="W63" s="93"/>
      <c r="X63" s="93"/>
      <c r="Y63" s="93"/>
      <c r="Z63" s="93"/>
      <c r="AA63" s="93"/>
      <c r="AB63" s="93"/>
      <c r="AC63" s="93"/>
      <c r="AD63" s="93"/>
      <c r="AE63" s="93"/>
      <c r="AF63" s="93"/>
      <c r="AG63" s="93"/>
      <c r="AH63" s="93"/>
    </row>
    <row r="64" spans="2:34" x14ac:dyDescent="0.2">
      <c r="C64" s="115"/>
      <c r="D64" s="93"/>
      <c r="E64" s="115"/>
      <c r="F64" s="115"/>
      <c r="G64" s="115"/>
      <c r="H64" s="116"/>
      <c r="I64" s="93"/>
      <c r="J64" s="93"/>
      <c r="K64" s="93"/>
      <c r="L64" s="93"/>
      <c r="M64" s="93"/>
      <c r="N64" s="93"/>
      <c r="O64" s="115"/>
      <c r="P64" s="93"/>
      <c r="Q64" s="93"/>
      <c r="R64" s="118"/>
      <c r="S64" s="93"/>
      <c r="T64" s="93"/>
      <c r="V64" s="93"/>
      <c r="W64" s="93"/>
      <c r="X64" s="93"/>
      <c r="Y64" s="93"/>
      <c r="Z64" s="93"/>
      <c r="AA64" s="93"/>
      <c r="AB64" s="93"/>
      <c r="AC64" s="93"/>
      <c r="AD64" s="93"/>
      <c r="AE64" s="93"/>
      <c r="AF64" s="93"/>
      <c r="AG64" s="93"/>
      <c r="AH64" s="93"/>
    </row>
    <row r="65" spans="3:34" x14ac:dyDescent="0.2">
      <c r="C65" s="115"/>
      <c r="D65" s="93"/>
      <c r="E65" s="115"/>
      <c r="F65" s="115"/>
      <c r="G65" s="115"/>
      <c r="H65" s="116"/>
      <c r="I65" s="93"/>
      <c r="J65" s="93"/>
      <c r="K65" s="93"/>
      <c r="L65" s="93"/>
      <c r="M65" s="93"/>
      <c r="N65" s="93"/>
      <c r="O65" s="115"/>
      <c r="P65" s="93"/>
      <c r="Q65" s="93"/>
      <c r="R65" s="93"/>
      <c r="S65" s="93"/>
      <c r="T65" s="93"/>
      <c r="V65" s="93"/>
      <c r="W65" s="93"/>
      <c r="X65" s="93"/>
      <c r="Y65" s="93"/>
      <c r="Z65" s="93"/>
      <c r="AA65" s="93"/>
      <c r="AB65" s="93"/>
      <c r="AC65" s="93"/>
      <c r="AD65" s="93"/>
      <c r="AE65" s="93"/>
      <c r="AF65" s="93"/>
      <c r="AG65" s="93"/>
      <c r="AH65" s="93"/>
    </row>
    <row r="66" spans="3:34" x14ac:dyDescent="0.2">
      <c r="C66" s="115"/>
      <c r="D66" s="93"/>
      <c r="E66" s="115"/>
      <c r="F66" s="115"/>
      <c r="G66" s="115"/>
      <c r="H66" s="116"/>
      <c r="I66" s="93"/>
      <c r="J66" s="93"/>
      <c r="K66" s="93"/>
      <c r="L66" s="93"/>
      <c r="M66" s="93"/>
      <c r="N66" s="93"/>
      <c r="O66" s="115"/>
      <c r="P66" s="93"/>
      <c r="Q66" s="93"/>
      <c r="R66" s="93"/>
      <c r="S66" s="93"/>
      <c r="T66" s="93"/>
      <c r="V66" s="93"/>
      <c r="W66" s="93"/>
      <c r="X66" s="93"/>
      <c r="Y66" s="93"/>
      <c r="Z66" s="93"/>
      <c r="AA66" s="93"/>
      <c r="AB66" s="93"/>
      <c r="AC66" s="93"/>
      <c r="AD66" s="93"/>
      <c r="AE66" s="93"/>
      <c r="AF66" s="93"/>
      <c r="AG66" s="93"/>
      <c r="AH66" s="93"/>
    </row>
    <row r="67" spans="3:34" x14ac:dyDescent="0.2">
      <c r="C67" s="115"/>
      <c r="D67" s="93"/>
      <c r="E67" s="115"/>
      <c r="F67" s="115"/>
      <c r="G67" s="115"/>
      <c r="H67" s="116"/>
      <c r="I67" s="93"/>
      <c r="J67" s="93"/>
      <c r="K67" s="93"/>
      <c r="L67" s="93"/>
      <c r="M67" s="93"/>
      <c r="N67" s="93"/>
      <c r="O67" s="115"/>
      <c r="P67" s="93"/>
      <c r="Q67" s="93"/>
      <c r="R67" s="93"/>
      <c r="S67" s="93"/>
      <c r="T67" s="93"/>
      <c r="V67" s="93"/>
      <c r="W67" s="93"/>
      <c r="X67" s="93"/>
      <c r="Y67" s="93"/>
      <c r="Z67" s="93"/>
      <c r="AA67" s="93"/>
      <c r="AB67" s="93"/>
      <c r="AC67" s="93"/>
      <c r="AD67" s="93"/>
      <c r="AE67" s="93"/>
      <c r="AF67" s="93"/>
      <c r="AG67" s="93"/>
      <c r="AH67" s="93"/>
    </row>
    <row r="68" spans="3:34" x14ac:dyDescent="0.2">
      <c r="C68" s="115"/>
      <c r="D68" s="93"/>
      <c r="E68" s="115"/>
      <c r="F68" s="115"/>
      <c r="G68" s="115"/>
      <c r="H68" s="117"/>
      <c r="I68" s="93"/>
      <c r="J68" s="93"/>
      <c r="K68" s="93"/>
      <c r="L68" s="93"/>
      <c r="M68" s="93"/>
      <c r="N68" s="93"/>
      <c r="O68" s="115"/>
      <c r="P68" s="93"/>
      <c r="Q68" s="93"/>
      <c r="R68" s="93"/>
      <c r="S68" s="93"/>
      <c r="T68" s="93"/>
      <c r="V68" s="93"/>
      <c r="W68" s="93"/>
      <c r="X68" s="93"/>
      <c r="Y68" s="93"/>
      <c r="Z68" s="93"/>
      <c r="AA68" s="93"/>
      <c r="AB68" s="93"/>
      <c r="AC68" s="93"/>
      <c r="AD68" s="93"/>
      <c r="AE68" s="93"/>
      <c r="AF68" s="93"/>
      <c r="AG68" s="93"/>
      <c r="AH68" s="93"/>
    </row>
    <row r="69" spans="3:34" x14ac:dyDescent="0.2">
      <c r="C69" s="115"/>
      <c r="D69" s="93"/>
      <c r="E69" s="115"/>
      <c r="F69" s="115"/>
      <c r="G69" s="115"/>
      <c r="H69" s="117"/>
      <c r="I69" s="93"/>
      <c r="J69" s="93"/>
      <c r="K69" s="93"/>
      <c r="L69" s="93"/>
      <c r="M69" s="93"/>
      <c r="N69" s="93"/>
      <c r="O69" s="115"/>
      <c r="P69" s="93"/>
      <c r="Q69" s="93"/>
      <c r="R69" s="93"/>
      <c r="S69" s="93"/>
      <c r="T69" s="93"/>
      <c r="V69" s="93"/>
      <c r="W69" s="93"/>
      <c r="X69" s="93"/>
      <c r="Y69" s="93"/>
      <c r="Z69" s="93"/>
      <c r="AA69" s="93"/>
      <c r="AB69" s="93"/>
      <c r="AC69" s="93"/>
      <c r="AD69" s="93"/>
      <c r="AE69" s="93"/>
      <c r="AF69" s="93"/>
      <c r="AG69" s="93"/>
      <c r="AH69" s="93"/>
    </row>
    <row r="70" spans="3:34" x14ac:dyDescent="0.2">
      <c r="C70" s="115"/>
      <c r="D70" s="93"/>
      <c r="E70" s="115"/>
      <c r="F70" s="115"/>
      <c r="G70" s="115"/>
      <c r="H70" s="116"/>
      <c r="I70" s="93"/>
      <c r="J70" s="93"/>
      <c r="K70" s="93"/>
      <c r="L70" s="93"/>
      <c r="M70" s="93"/>
      <c r="N70" s="93"/>
      <c r="O70" s="115"/>
      <c r="P70" s="93"/>
      <c r="Q70" s="93"/>
      <c r="R70" s="93"/>
      <c r="S70" s="93"/>
      <c r="T70" s="93"/>
      <c r="V70" s="93"/>
      <c r="W70" s="93"/>
      <c r="X70" s="93"/>
      <c r="Y70" s="93"/>
      <c r="Z70" s="93"/>
      <c r="AA70" s="93"/>
      <c r="AB70" s="93"/>
      <c r="AC70" s="93"/>
      <c r="AD70" s="93"/>
      <c r="AE70" s="93"/>
      <c r="AF70" s="93"/>
      <c r="AG70" s="93"/>
      <c r="AH70" s="93"/>
    </row>
    <row r="71" spans="3:34" x14ac:dyDescent="0.2">
      <c r="C71" s="115"/>
      <c r="D71" s="93"/>
      <c r="E71" s="115"/>
      <c r="F71" s="115"/>
      <c r="G71" s="115"/>
      <c r="H71" s="116"/>
      <c r="I71" s="93"/>
      <c r="J71" s="93"/>
      <c r="K71" s="93"/>
      <c r="L71" s="93"/>
      <c r="M71" s="93"/>
      <c r="N71" s="93"/>
      <c r="O71" s="115"/>
      <c r="P71" s="93"/>
      <c r="Q71" s="93"/>
      <c r="R71" s="93"/>
      <c r="S71" s="93"/>
      <c r="T71" s="93"/>
      <c r="V71" s="93"/>
      <c r="W71" s="93"/>
      <c r="X71" s="93"/>
      <c r="Y71" s="93"/>
      <c r="Z71" s="93"/>
      <c r="AA71" s="93"/>
      <c r="AB71" s="93"/>
      <c r="AC71" s="93"/>
      <c r="AD71" s="93"/>
      <c r="AE71" s="93"/>
      <c r="AF71" s="93"/>
      <c r="AG71" s="93"/>
      <c r="AH71" s="93"/>
    </row>
    <row r="72" spans="3:34" x14ac:dyDescent="0.2">
      <c r="C72" s="115"/>
      <c r="D72" s="93"/>
      <c r="E72" s="115"/>
      <c r="F72" s="115"/>
      <c r="G72" s="115"/>
      <c r="H72" s="116"/>
      <c r="I72" s="93"/>
      <c r="J72" s="93"/>
      <c r="K72" s="93"/>
      <c r="L72" s="93"/>
      <c r="M72" s="93"/>
      <c r="N72" s="93"/>
      <c r="O72" s="115"/>
      <c r="P72" s="93"/>
      <c r="Q72" s="93"/>
      <c r="R72" s="93"/>
      <c r="S72" s="93"/>
      <c r="T72" s="93"/>
      <c r="V72" s="93"/>
      <c r="W72" s="93"/>
      <c r="X72" s="93"/>
      <c r="Y72" s="93"/>
      <c r="Z72" s="93"/>
      <c r="AA72" s="93"/>
      <c r="AB72" s="93"/>
      <c r="AC72" s="93"/>
      <c r="AD72" s="93"/>
      <c r="AE72" s="93"/>
      <c r="AF72" s="93"/>
      <c r="AG72" s="93"/>
      <c r="AH72" s="93"/>
    </row>
    <row r="73" spans="3:34" x14ac:dyDescent="0.2">
      <c r="C73" s="115"/>
      <c r="D73" s="93"/>
      <c r="E73" s="115"/>
      <c r="F73" s="115"/>
      <c r="G73" s="115"/>
      <c r="H73" s="116"/>
      <c r="I73" s="93"/>
      <c r="J73" s="93"/>
      <c r="K73" s="93"/>
      <c r="L73" s="93"/>
      <c r="M73" s="93"/>
      <c r="N73" s="93"/>
      <c r="O73" s="115"/>
      <c r="P73" s="93"/>
      <c r="Q73" s="93"/>
      <c r="R73" s="93"/>
      <c r="S73" s="93"/>
      <c r="T73" s="93"/>
      <c r="V73" s="93"/>
      <c r="W73" s="93"/>
      <c r="X73" s="93"/>
      <c r="Y73" s="93"/>
      <c r="Z73" s="93"/>
      <c r="AA73" s="93"/>
      <c r="AB73" s="93"/>
      <c r="AC73" s="93"/>
      <c r="AD73" s="93"/>
      <c r="AE73" s="93"/>
      <c r="AF73" s="93"/>
      <c r="AG73" s="93"/>
      <c r="AH73" s="93"/>
    </row>
    <row r="74" spans="3:34" x14ac:dyDescent="0.2">
      <c r="C74" s="115"/>
      <c r="D74" s="93"/>
      <c r="E74" s="115"/>
      <c r="F74" s="115"/>
      <c r="G74" s="115"/>
      <c r="H74" s="116"/>
      <c r="I74" s="93"/>
      <c r="J74" s="93"/>
      <c r="K74" s="93"/>
      <c r="L74" s="93"/>
      <c r="M74" s="93"/>
      <c r="N74" s="93"/>
      <c r="O74" s="115"/>
      <c r="P74" s="93"/>
      <c r="Q74" s="93"/>
      <c r="R74" s="93"/>
      <c r="S74" s="93"/>
      <c r="T74" s="93"/>
      <c r="V74" s="93"/>
      <c r="W74" s="93"/>
      <c r="X74" s="93"/>
      <c r="Y74" s="93"/>
      <c r="Z74" s="93"/>
      <c r="AA74" s="93"/>
      <c r="AB74" s="93"/>
      <c r="AC74" s="93"/>
      <c r="AD74" s="93"/>
      <c r="AE74" s="93"/>
      <c r="AF74" s="93"/>
      <c r="AG74" s="93"/>
      <c r="AH74" s="93"/>
    </row>
    <row r="75" spans="3:34" x14ac:dyDescent="0.2">
      <c r="C75" s="115"/>
      <c r="D75" s="93"/>
      <c r="E75" s="115"/>
      <c r="F75" s="115"/>
      <c r="G75" s="115"/>
      <c r="H75" s="116"/>
      <c r="I75" s="93"/>
      <c r="J75" s="93"/>
      <c r="K75" s="93"/>
      <c r="L75" s="93"/>
      <c r="M75" s="93"/>
      <c r="N75" s="93"/>
      <c r="O75" s="115"/>
      <c r="P75" s="93"/>
      <c r="Q75" s="93"/>
      <c r="R75" s="93"/>
      <c r="S75" s="93"/>
      <c r="T75" s="93"/>
      <c r="V75" s="93"/>
      <c r="W75" s="93"/>
      <c r="X75" s="93"/>
      <c r="Y75" s="93"/>
      <c r="Z75" s="93"/>
      <c r="AA75" s="93"/>
      <c r="AB75" s="93"/>
      <c r="AC75" s="93"/>
      <c r="AD75" s="93"/>
      <c r="AE75" s="93"/>
      <c r="AF75" s="93"/>
      <c r="AG75" s="93"/>
      <c r="AH75" s="93"/>
    </row>
    <row r="76" spans="3:34" x14ac:dyDescent="0.2">
      <c r="C76" s="115"/>
      <c r="D76" s="93"/>
      <c r="E76" s="115"/>
      <c r="F76" s="115"/>
      <c r="G76" s="115"/>
      <c r="H76" s="116"/>
      <c r="I76" s="93"/>
      <c r="J76" s="93"/>
      <c r="K76" s="93"/>
      <c r="L76" s="93"/>
      <c r="M76" s="93"/>
      <c r="N76" s="93"/>
      <c r="O76" s="115"/>
      <c r="P76" s="93"/>
      <c r="Q76" s="93"/>
      <c r="R76" s="93"/>
      <c r="S76" s="93"/>
      <c r="T76" s="93"/>
      <c r="V76" s="93"/>
      <c r="W76" s="93"/>
      <c r="X76" s="93"/>
      <c r="Y76" s="93"/>
      <c r="Z76" s="93"/>
      <c r="AA76" s="93"/>
      <c r="AB76" s="93"/>
      <c r="AC76" s="93"/>
      <c r="AD76" s="93"/>
      <c r="AE76" s="93"/>
      <c r="AF76" s="93"/>
      <c r="AG76" s="93"/>
      <c r="AH76" s="93"/>
    </row>
    <row r="77" spans="3:34" x14ac:dyDescent="0.2">
      <c r="C77" s="115"/>
      <c r="D77" s="93"/>
      <c r="E77" s="115"/>
      <c r="F77" s="115"/>
      <c r="G77" s="115"/>
      <c r="H77" s="116"/>
      <c r="I77" s="93"/>
      <c r="J77" s="93"/>
      <c r="K77" s="93"/>
      <c r="L77" s="93"/>
      <c r="M77" s="93"/>
      <c r="N77" s="93"/>
      <c r="O77" s="115"/>
      <c r="P77" s="93"/>
      <c r="Q77" s="93"/>
      <c r="R77" s="93"/>
      <c r="S77" s="93"/>
      <c r="T77" s="93"/>
      <c r="V77" s="93"/>
      <c r="W77" s="93"/>
      <c r="X77" s="93"/>
      <c r="Y77" s="93"/>
      <c r="Z77" s="93"/>
      <c r="AA77" s="93"/>
      <c r="AB77" s="93"/>
      <c r="AC77" s="93"/>
      <c r="AD77" s="93"/>
      <c r="AE77" s="93"/>
      <c r="AF77" s="93"/>
      <c r="AG77" s="93"/>
      <c r="AH77" s="93"/>
    </row>
    <row r="78" spans="3:34" x14ac:dyDescent="0.2">
      <c r="C78" s="115"/>
      <c r="D78" s="93"/>
      <c r="E78" s="115"/>
      <c r="F78" s="115"/>
      <c r="G78" s="115"/>
      <c r="H78" s="116"/>
      <c r="I78" s="93"/>
      <c r="J78" s="93"/>
      <c r="K78" s="93"/>
      <c r="L78" s="93"/>
      <c r="M78" s="93"/>
      <c r="N78" s="93"/>
      <c r="O78" s="115"/>
      <c r="P78" s="93"/>
      <c r="Q78" s="93"/>
      <c r="R78" s="93"/>
      <c r="S78" s="93"/>
      <c r="T78" s="93"/>
      <c r="V78" s="93"/>
      <c r="W78" s="93"/>
      <c r="X78" s="93"/>
      <c r="Y78" s="93"/>
      <c r="Z78" s="93"/>
      <c r="AA78" s="93"/>
      <c r="AB78" s="93"/>
      <c r="AC78" s="93"/>
      <c r="AD78" s="93"/>
      <c r="AE78" s="93"/>
      <c r="AF78" s="93"/>
      <c r="AG78" s="93"/>
      <c r="AH78" s="93"/>
    </row>
    <row r="79" spans="3:34" x14ac:dyDescent="0.2">
      <c r="C79" s="115"/>
      <c r="D79" s="93"/>
      <c r="E79" s="115"/>
      <c r="F79" s="115"/>
      <c r="G79" s="115"/>
      <c r="H79" s="116"/>
      <c r="I79" s="93"/>
      <c r="J79" s="93"/>
      <c r="K79" s="93"/>
      <c r="L79" s="93"/>
      <c r="M79" s="93"/>
      <c r="N79" s="93"/>
      <c r="O79" s="115"/>
      <c r="P79" s="93"/>
      <c r="Q79" s="93"/>
      <c r="R79" s="93"/>
      <c r="S79" s="93"/>
      <c r="T79" s="93"/>
      <c r="V79" s="93"/>
      <c r="W79" s="93"/>
      <c r="X79" s="93"/>
      <c r="Y79" s="93"/>
      <c r="Z79" s="93"/>
      <c r="AA79" s="93"/>
      <c r="AB79" s="93"/>
      <c r="AC79" s="93"/>
      <c r="AD79" s="93"/>
      <c r="AE79" s="93"/>
      <c r="AF79" s="93"/>
      <c r="AG79" s="93"/>
      <c r="AH79" s="93"/>
    </row>
    <row r="80" spans="3:34" x14ac:dyDescent="0.2">
      <c r="C80" s="115"/>
      <c r="D80" s="93"/>
      <c r="E80" s="115"/>
      <c r="F80" s="115"/>
      <c r="G80" s="115"/>
      <c r="H80" s="116"/>
      <c r="I80" s="93"/>
      <c r="J80" s="93"/>
      <c r="K80" s="93"/>
      <c r="L80" s="93"/>
      <c r="M80" s="93"/>
      <c r="N80" s="93"/>
      <c r="O80" s="115"/>
      <c r="P80" s="93"/>
      <c r="Q80" s="93"/>
      <c r="R80" s="93"/>
      <c r="S80" s="93"/>
      <c r="T80" s="93"/>
      <c r="V80" s="93"/>
      <c r="W80" s="93"/>
      <c r="X80" s="93"/>
      <c r="Y80" s="93"/>
      <c r="Z80" s="93"/>
      <c r="AA80" s="93"/>
      <c r="AB80" s="93"/>
      <c r="AC80" s="93"/>
      <c r="AD80" s="93"/>
      <c r="AE80" s="93"/>
      <c r="AF80" s="93"/>
      <c r="AG80" s="93"/>
      <c r="AH80" s="93"/>
    </row>
    <row r="81" spans="3:34" x14ac:dyDescent="0.2">
      <c r="C81" s="115"/>
      <c r="D81" s="93"/>
      <c r="E81" s="115"/>
      <c r="F81" s="115"/>
      <c r="G81" s="115"/>
      <c r="H81" s="116"/>
      <c r="I81" s="93"/>
      <c r="J81" s="93"/>
      <c r="K81" s="93"/>
      <c r="L81" s="93"/>
      <c r="M81" s="93"/>
      <c r="N81" s="93"/>
      <c r="O81" s="115"/>
      <c r="P81" s="93"/>
      <c r="Q81" s="93"/>
      <c r="R81" s="93"/>
      <c r="S81" s="93"/>
      <c r="T81" s="93"/>
      <c r="V81" s="93"/>
      <c r="W81" s="93"/>
      <c r="X81" s="93"/>
      <c r="Y81" s="93"/>
      <c r="Z81" s="93"/>
      <c r="AA81" s="93"/>
      <c r="AB81" s="93"/>
      <c r="AC81" s="93"/>
      <c r="AD81" s="93"/>
      <c r="AE81" s="93"/>
      <c r="AF81" s="93"/>
      <c r="AG81" s="93"/>
      <c r="AH81" s="93"/>
    </row>
    <row r="82" spans="3:34" x14ac:dyDescent="0.2">
      <c r="C82" s="115"/>
      <c r="D82" s="93"/>
      <c r="E82" s="115"/>
      <c r="F82" s="115"/>
      <c r="G82" s="115"/>
      <c r="H82" s="116"/>
      <c r="I82" s="93"/>
      <c r="J82" s="93"/>
      <c r="K82" s="93"/>
      <c r="L82" s="93"/>
      <c r="M82" s="93"/>
      <c r="N82" s="93"/>
      <c r="O82" s="115"/>
      <c r="P82" s="93"/>
      <c r="Q82" s="93"/>
      <c r="R82" s="93"/>
      <c r="S82" s="93"/>
      <c r="T82" s="93"/>
      <c r="V82" s="93"/>
      <c r="W82" s="93"/>
      <c r="X82" s="93"/>
      <c r="Y82" s="93"/>
      <c r="Z82" s="93"/>
      <c r="AA82" s="93"/>
      <c r="AB82" s="93"/>
      <c r="AC82" s="93"/>
      <c r="AD82" s="93"/>
      <c r="AE82" s="93"/>
      <c r="AF82" s="93"/>
      <c r="AG82" s="93"/>
      <c r="AH82" s="93"/>
    </row>
    <row r="83" spans="3:34" x14ac:dyDescent="0.2">
      <c r="C83" s="115"/>
      <c r="D83" s="93"/>
      <c r="E83" s="115"/>
      <c r="F83" s="115"/>
      <c r="G83" s="115"/>
      <c r="H83" s="116"/>
      <c r="I83" s="93"/>
      <c r="J83" s="93"/>
      <c r="K83" s="93"/>
      <c r="L83" s="93"/>
      <c r="M83" s="93"/>
      <c r="N83" s="93"/>
      <c r="O83" s="115"/>
      <c r="P83" s="93"/>
      <c r="Q83" s="93"/>
      <c r="R83" s="93"/>
      <c r="S83" s="93"/>
      <c r="T83" s="93"/>
      <c r="V83" s="93"/>
      <c r="W83" s="93"/>
      <c r="X83" s="93"/>
      <c r="Y83" s="93"/>
      <c r="Z83" s="93"/>
      <c r="AA83" s="93"/>
      <c r="AB83" s="93"/>
      <c r="AC83" s="93"/>
      <c r="AD83" s="93"/>
      <c r="AE83" s="93"/>
      <c r="AF83" s="93"/>
      <c r="AG83" s="93"/>
      <c r="AH83" s="93"/>
    </row>
    <row r="84" spans="3:34" x14ac:dyDescent="0.2">
      <c r="C84" s="115"/>
      <c r="D84" s="93"/>
      <c r="E84" s="115"/>
      <c r="F84" s="115"/>
      <c r="G84" s="115"/>
      <c r="H84" s="116"/>
      <c r="I84" s="93"/>
      <c r="J84" s="93"/>
      <c r="K84" s="93"/>
      <c r="L84" s="93"/>
      <c r="M84" s="93"/>
      <c r="N84" s="93"/>
      <c r="O84" s="115"/>
      <c r="P84" s="93"/>
      <c r="Q84" s="93"/>
      <c r="R84" s="93"/>
      <c r="S84" s="93"/>
      <c r="T84" s="93"/>
      <c r="V84" s="93"/>
      <c r="W84" s="93"/>
      <c r="X84" s="93"/>
      <c r="Y84" s="93"/>
      <c r="Z84" s="93"/>
      <c r="AA84" s="93"/>
      <c r="AB84" s="93"/>
      <c r="AC84" s="93"/>
      <c r="AD84" s="93"/>
      <c r="AE84" s="93"/>
      <c r="AF84" s="93"/>
      <c r="AG84" s="93"/>
      <c r="AH84" s="93"/>
    </row>
    <row r="85" spans="3:34" x14ac:dyDescent="0.2">
      <c r="C85" s="115"/>
      <c r="D85" s="93"/>
      <c r="E85" s="115"/>
      <c r="F85" s="115"/>
      <c r="G85" s="115"/>
      <c r="H85" s="116"/>
      <c r="I85" s="93"/>
      <c r="J85" s="93"/>
      <c r="K85" s="93"/>
      <c r="L85" s="93"/>
      <c r="M85" s="93"/>
      <c r="N85" s="93"/>
      <c r="O85" s="115"/>
      <c r="P85" s="93"/>
      <c r="Q85" s="93"/>
      <c r="R85" s="93"/>
      <c r="S85" s="93"/>
      <c r="T85" s="93"/>
      <c r="V85" s="93"/>
      <c r="W85" s="93"/>
      <c r="X85" s="93"/>
      <c r="Y85" s="93"/>
      <c r="Z85" s="93"/>
      <c r="AA85" s="93"/>
      <c r="AB85" s="93"/>
      <c r="AC85" s="93"/>
      <c r="AD85" s="93"/>
      <c r="AE85" s="93"/>
      <c r="AF85" s="93"/>
      <c r="AG85" s="93"/>
      <c r="AH85" s="93"/>
    </row>
    <row r="86" spans="3:34" x14ac:dyDescent="0.2">
      <c r="C86" s="115"/>
      <c r="D86" s="93"/>
      <c r="E86" s="115"/>
      <c r="F86" s="115"/>
      <c r="G86" s="115"/>
      <c r="H86" s="116"/>
      <c r="I86" s="93"/>
      <c r="J86" s="93"/>
      <c r="K86" s="93"/>
      <c r="L86" s="93"/>
      <c r="M86" s="93"/>
      <c r="N86" s="93"/>
      <c r="O86" s="115"/>
      <c r="P86" s="93"/>
      <c r="Q86" s="93"/>
      <c r="R86" s="93"/>
      <c r="S86" s="93"/>
      <c r="T86" s="93"/>
      <c r="V86" s="93"/>
      <c r="W86" s="93"/>
      <c r="X86" s="93"/>
      <c r="Y86" s="93"/>
      <c r="Z86" s="93"/>
      <c r="AA86" s="93"/>
      <c r="AB86" s="93"/>
      <c r="AC86" s="93"/>
      <c r="AD86" s="93"/>
      <c r="AE86" s="93"/>
      <c r="AF86" s="93"/>
      <c r="AG86" s="93"/>
      <c r="AH86" s="93"/>
    </row>
    <row r="87" spans="3:34" x14ac:dyDescent="0.2">
      <c r="C87" s="115"/>
      <c r="D87" s="93"/>
      <c r="E87" s="115"/>
      <c r="F87" s="115"/>
      <c r="G87" s="115"/>
      <c r="H87" s="116"/>
      <c r="I87" s="93"/>
      <c r="J87" s="93"/>
      <c r="K87" s="93"/>
      <c r="L87" s="93"/>
      <c r="M87" s="93"/>
      <c r="N87" s="93"/>
      <c r="O87" s="115"/>
      <c r="P87" s="93"/>
      <c r="Q87" s="93"/>
      <c r="R87" s="93"/>
      <c r="S87" s="93"/>
      <c r="T87" s="93"/>
      <c r="V87" s="93"/>
      <c r="W87" s="93"/>
      <c r="X87" s="93"/>
      <c r="Y87" s="93"/>
      <c r="Z87" s="93"/>
      <c r="AA87" s="93"/>
      <c r="AB87" s="93"/>
      <c r="AC87" s="93"/>
      <c r="AD87" s="93"/>
      <c r="AE87" s="93"/>
      <c r="AF87" s="93"/>
      <c r="AG87" s="93"/>
      <c r="AH87" s="93"/>
    </row>
    <row r="88" spans="3:34" x14ac:dyDescent="0.2">
      <c r="C88" s="115"/>
      <c r="D88" s="93"/>
      <c r="E88" s="115"/>
      <c r="F88" s="115"/>
      <c r="G88" s="115"/>
      <c r="H88" s="116"/>
      <c r="I88" s="93"/>
      <c r="J88" s="93"/>
      <c r="K88" s="93"/>
      <c r="L88" s="93"/>
      <c r="M88" s="93"/>
      <c r="N88" s="93"/>
      <c r="O88" s="115"/>
      <c r="P88" s="93"/>
      <c r="Q88" s="93"/>
      <c r="R88" s="93"/>
      <c r="S88" s="93"/>
      <c r="T88" s="93"/>
      <c r="V88" s="93"/>
      <c r="W88" s="93"/>
      <c r="X88" s="93"/>
      <c r="Y88" s="93"/>
      <c r="Z88" s="93"/>
      <c r="AA88" s="93"/>
      <c r="AB88" s="93"/>
      <c r="AC88" s="93"/>
      <c r="AD88" s="93"/>
      <c r="AE88" s="93"/>
      <c r="AF88" s="93"/>
      <c r="AG88" s="93"/>
      <c r="AH88" s="93"/>
    </row>
    <row r="89" spans="3:34" x14ac:dyDescent="0.2">
      <c r="C89" s="115"/>
      <c r="D89" s="93"/>
      <c r="E89" s="115"/>
      <c r="F89" s="115"/>
      <c r="G89" s="115"/>
      <c r="H89" s="116"/>
      <c r="I89" s="93"/>
      <c r="J89" s="93"/>
      <c r="K89" s="93"/>
      <c r="L89" s="93"/>
      <c r="M89" s="93"/>
      <c r="N89" s="93"/>
      <c r="O89" s="115"/>
      <c r="P89" s="93"/>
      <c r="Q89" s="93"/>
      <c r="R89" s="93"/>
      <c r="S89" s="93"/>
      <c r="T89" s="93"/>
      <c r="V89" s="93"/>
      <c r="W89" s="93"/>
      <c r="X89" s="93"/>
      <c r="Y89" s="93"/>
      <c r="Z89" s="93"/>
      <c r="AA89" s="93"/>
      <c r="AB89" s="93"/>
      <c r="AC89" s="93"/>
      <c r="AD89" s="93"/>
      <c r="AE89" s="93"/>
      <c r="AF89" s="93"/>
      <c r="AG89" s="93"/>
      <c r="AH89" s="93"/>
    </row>
    <row r="90" spans="3:34" x14ac:dyDescent="0.2">
      <c r="C90" s="115"/>
      <c r="D90" s="93"/>
      <c r="E90" s="115"/>
      <c r="F90" s="115"/>
      <c r="G90" s="115"/>
      <c r="H90" s="116"/>
      <c r="I90" s="93"/>
      <c r="J90" s="93"/>
      <c r="K90" s="93"/>
      <c r="L90" s="93"/>
      <c r="M90" s="93"/>
      <c r="N90" s="93"/>
      <c r="O90" s="115"/>
      <c r="P90" s="93"/>
      <c r="Q90" s="93"/>
      <c r="R90" s="93"/>
      <c r="S90" s="93"/>
      <c r="T90" s="93"/>
      <c r="V90" s="93"/>
      <c r="W90" s="93"/>
      <c r="X90" s="93"/>
      <c r="Y90" s="93"/>
      <c r="Z90" s="93"/>
      <c r="AA90" s="93"/>
      <c r="AB90" s="93"/>
      <c r="AC90" s="93"/>
      <c r="AD90" s="93"/>
      <c r="AE90" s="93"/>
      <c r="AF90" s="93"/>
      <c r="AG90" s="93"/>
      <c r="AH90" s="93"/>
    </row>
    <row r="91" spans="3:34" x14ac:dyDescent="0.2">
      <c r="C91" s="115"/>
      <c r="D91" s="93"/>
      <c r="E91" s="115"/>
      <c r="F91" s="115"/>
      <c r="G91" s="115"/>
      <c r="H91" s="116"/>
      <c r="I91" s="93"/>
      <c r="J91" s="93"/>
      <c r="K91" s="93"/>
      <c r="L91" s="93"/>
      <c r="M91" s="93"/>
      <c r="N91" s="93"/>
      <c r="O91" s="115"/>
      <c r="P91" s="93"/>
      <c r="Q91" s="93"/>
      <c r="R91" s="93"/>
      <c r="S91" s="93"/>
      <c r="T91" s="93"/>
      <c r="V91" s="93"/>
      <c r="W91" s="93"/>
      <c r="X91" s="93"/>
      <c r="Y91" s="93"/>
      <c r="Z91" s="93"/>
      <c r="AA91" s="93"/>
      <c r="AB91" s="93"/>
      <c r="AC91" s="93"/>
      <c r="AD91" s="93"/>
      <c r="AE91" s="93"/>
      <c r="AF91" s="93"/>
      <c r="AG91" s="93"/>
      <c r="AH91" s="93"/>
    </row>
    <row r="92" spans="3:34" x14ac:dyDescent="0.2">
      <c r="C92" s="115"/>
      <c r="D92" s="93"/>
      <c r="E92" s="115"/>
      <c r="F92" s="115"/>
      <c r="G92" s="115"/>
      <c r="H92" s="116"/>
      <c r="I92" s="93"/>
      <c r="J92" s="93"/>
      <c r="K92" s="93"/>
      <c r="L92" s="93"/>
      <c r="M92" s="93"/>
      <c r="N92" s="93"/>
      <c r="O92" s="115"/>
      <c r="P92" s="93"/>
      <c r="Q92" s="93"/>
      <c r="R92" s="93"/>
      <c r="S92" s="93"/>
      <c r="T92" s="93"/>
      <c r="V92" s="93"/>
      <c r="W92" s="93"/>
      <c r="X92" s="93"/>
      <c r="Y92" s="93"/>
      <c r="Z92" s="93"/>
      <c r="AA92" s="93"/>
      <c r="AB92" s="93"/>
      <c r="AC92" s="93"/>
      <c r="AD92" s="93"/>
      <c r="AE92" s="93"/>
      <c r="AF92" s="93"/>
      <c r="AG92" s="93"/>
      <c r="AH92" s="93"/>
    </row>
    <row r="93" spans="3:34" x14ac:dyDescent="0.2">
      <c r="C93" s="115"/>
      <c r="D93" s="93"/>
      <c r="E93" s="115"/>
      <c r="F93" s="115"/>
      <c r="G93" s="115"/>
      <c r="H93" s="116"/>
      <c r="I93" s="93"/>
      <c r="J93" s="93"/>
      <c r="K93" s="93"/>
      <c r="L93" s="93"/>
      <c r="M93" s="93"/>
      <c r="N93" s="93"/>
      <c r="O93" s="115"/>
      <c r="P93" s="93"/>
      <c r="Q93" s="93"/>
      <c r="R93" s="93"/>
      <c r="S93" s="93"/>
      <c r="T93" s="93"/>
      <c r="V93" s="93"/>
      <c r="W93" s="93"/>
      <c r="X93" s="93"/>
      <c r="Y93" s="93"/>
      <c r="Z93" s="93"/>
      <c r="AA93" s="93"/>
      <c r="AB93" s="93"/>
      <c r="AC93" s="93"/>
      <c r="AD93" s="93"/>
      <c r="AE93" s="93"/>
      <c r="AF93" s="93"/>
      <c r="AG93" s="93"/>
      <c r="AH93" s="93"/>
    </row>
    <row r="94" spans="3:34" x14ac:dyDescent="0.2">
      <c r="C94" s="115"/>
      <c r="D94" s="93"/>
      <c r="E94" s="115"/>
      <c r="F94" s="115"/>
      <c r="G94" s="115"/>
      <c r="H94" s="116"/>
      <c r="I94" s="93"/>
      <c r="J94" s="93"/>
      <c r="K94" s="93"/>
      <c r="L94" s="93"/>
      <c r="M94" s="93"/>
      <c r="N94" s="93"/>
      <c r="O94" s="115"/>
      <c r="P94" s="93"/>
      <c r="Q94" s="93"/>
      <c r="R94" s="93"/>
      <c r="S94" s="93"/>
      <c r="T94" s="93"/>
      <c r="V94" s="93"/>
      <c r="W94" s="93"/>
      <c r="X94" s="93"/>
      <c r="Y94" s="93"/>
      <c r="Z94" s="93"/>
      <c r="AA94" s="93"/>
      <c r="AB94" s="93"/>
      <c r="AC94" s="93"/>
      <c r="AD94" s="93"/>
      <c r="AE94" s="93"/>
      <c r="AF94" s="93"/>
      <c r="AG94" s="93"/>
      <c r="AH94" s="93"/>
    </row>
    <row r="95" spans="3:34" x14ac:dyDescent="0.2">
      <c r="C95" s="115"/>
      <c r="D95" s="93"/>
      <c r="E95" s="115"/>
      <c r="F95" s="115"/>
      <c r="G95" s="115"/>
      <c r="H95" s="116"/>
      <c r="I95" s="93"/>
      <c r="J95" s="93"/>
      <c r="K95" s="93"/>
      <c r="L95" s="93"/>
      <c r="M95" s="93"/>
      <c r="N95" s="93"/>
      <c r="O95" s="115"/>
      <c r="P95" s="93"/>
      <c r="Q95" s="93"/>
      <c r="R95" s="93"/>
      <c r="S95" s="93"/>
      <c r="T95" s="93"/>
      <c r="V95" s="93"/>
      <c r="W95" s="93"/>
      <c r="X95" s="93"/>
      <c r="Y95" s="93"/>
      <c r="Z95" s="93"/>
      <c r="AA95" s="93"/>
      <c r="AB95" s="93"/>
      <c r="AC95" s="93"/>
      <c r="AD95" s="93"/>
      <c r="AE95" s="93"/>
      <c r="AF95" s="93"/>
      <c r="AG95" s="93"/>
      <c r="AH95" s="93"/>
    </row>
    <row r="96" spans="3:34" x14ac:dyDescent="0.2">
      <c r="C96" s="115"/>
      <c r="D96" s="93"/>
      <c r="E96" s="115"/>
      <c r="F96" s="115"/>
      <c r="G96" s="115"/>
      <c r="H96" s="116"/>
      <c r="I96" s="93"/>
      <c r="J96" s="93"/>
      <c r="K96" s="93"/>
      <c r="L96" s="93"/>
      <c r="M96" s="93"/>
      <c r="N96" s="93"/>
      <c r="O96" s="115"/>
      <c r="P96" s="93"/>
      <c r="Q96" s="93"/>
      <c r="R96" s="93"/>
      <c r="S96" s="93"/>
      <c r="T96" s="93"/>
      <c r="V96" s="93"/>
      <c r="W96" s="93"/>
      <c r="X96" s="93"/>
      <c r="Y96" s="93"/>
      <c r="Z96" s="93"/>
      <c r="AA96" s="93"/>
      <c r="AB96" s="93"/>
      <c r="AC96" s="93"/>
      <c r="AD96" s="93"/>
      <c r="AE96" s="93"/>
      <c r="AF96" s="93"/>
      <c r="AG96" s="93"/>
      <c r="AH96" s="93"/>
    </row>
    <row r="97" spans="3:34" x14ac:dyDescent="0.2">
      <c r="C97" s="115"/>
      <c r="D97" s="93"/>
      <c r="E97" s="115"/>
      <c r="F97" s="115"/>
      <c r="G97" s="115"/>
      <c r="H97" s="116"/>
      <c r="I97" s="93"/>
      <c r="J97" s="93"/>
      <c r="K97" s="93"/>
      <c r="L97" s="93"/>
      <c r="M97" s="93"/>
      <c r="N97" s="93"/>
      <c r="O97" s="115"/>
      <c r="P97" s="93"/>
      <c r="Q97" s="93"/>
      <c r="R97" s="93"/>
      <c r="S97" s="93"/>
      <c r="T97" s="93"/>
      <c r="V97" s="93"/>
      <c r="W97" s="93"/>
      <c r="X97" s="93"/>
      <c r="Y97" s="93"/>
      <c r="Z97" s="93"/>
      <c r="AA97" s="93"/>
      <c r="AB97" s="93"/>
      <c r="AC97" s="93"/>
      <c r="AD97" s="93"/>
      <c r="AE97" s="93"/>
      <c r="AF97" s="93"/>
      <c r="AG97" s="93"/>
      <c r="AH97" s="93"/>
    </row>
    <row r="98" spans="3:34" x14ac:dyDescent="0.2">
      <c r="C98" s="115"/>
      <c r="D98" s="93"/>
      <c r="E98" s="115"/>
      <c r="F98" s="115"/>
      <c r="G98" s="115"/>
      <c r="H98" s="116"/>
      <c r="I98" s="93"/>
      <c r="J98" s="93"/>
      <c r="K98" s="93"/>
      <c r="L98" s="93"/>
      <c r="M98" s="93"/>
      <c r="N98" s="93"/>
      <c r="O98" s="115"/>
      <c r="P98" s="93"/>
      <c r="Q98" s="93"/>
      <c r="R98" s="93"/>
      <c r="S98" s="93"/>
      <c r="T98" s="93"/>
      <c r="V98" s="93"/>
      <c r="W98" s="93"/>
      <c r="X98" s="93"/>
      <c r="Y98" s="93"/>
      <c r="Z98" s="93"/>
      <c r="AA98" s="93"/>
      <c r="AB98" s="93"/>
      <c r="AC98" s="93"/>
      <c r="AD98" s="93"/>
      <c r="AE98" s="93"/>
      <c r="AF98" s="93"/>
      <c r="AG98" s="93"/>
      <c r="AH98" s="93"/>
    </row>
    <row r="99" spans="3:34" x14ac:dyDescent="0.2">
      <c r="C99" s="115"/>
      <c r="D99" s="93"/>
      <c r="E99" s="115"/>
      <c r="F99" s="115"/>
      <c r="G99" s="115"/>
      <c r="H99" s="116"/>
      <c r="I99" s="93"/>
      <c r="J99" s="93"/>
      <c r="K99" s="93"/>
      <c r="L99" s="93"/>
      <c r="M99" s="93"/>
      <c r="N99" s="93"/>
      <c r="O99" s="115"/>
      <c r="P99" s="93"/>
      <c r="Q99" s="93"/>
      <c r="R99" s="93"/>
      <c r="S99" s="93"/>
      <c r="T99" s="93"/>
      <c r="V99" s="93"/>
      <c r="W99" s="93"/>
      <c r="X99" s="93"/>
      <c r="Y99" s="93"/>
      <c r="Z99" s="93"/>
      <c r="AA99" s="93"/>
      <c r="AB99" s="93"/>
      <c r="AC99" s="93"/>
      <c r="AD99" s="93"/>
      <c r="AE99" s="93"/>
      <c r="AF99" s="93"/>
      <c r="AG99" s="93"/>
      <c r="AH99" s="93"/>
    </row>
    <row r="100" spans="3:34" x14ac:dyDescent="0.2">
      <c r="C100" s="115"/>
      <c r="D100" s="93"/>
      <c r="E100" s="115"/>
      <c r="F100" s="115"/>
      <c r="G100" s="115"/>
      <c r="H100" s="116"/>
      <c r="I100" s="93"/>
      <c r="J100" s="93"/>
      <c r="K100" s="93"/>
      <c r="L100" s="93"/>
      <c r="M100" s="93"/>
      <c r="N100" s="93"/>
      <c r="O100" s="115"/>
      <c r="P100" s="93"/>
      <c r="Q100" s="93"/>
      <c r="R100" s="93"/>
      <c r="S100" s="93"/>
      <c r="T100" s="93"/>
      <c r="V100" s="93"/>
      <c r="W100" s="93"/>
      <c r="X100" s="93"/>
      <c r="Y100" s="93"/>
      <c r="Z100" s="93"/>
      <c r="AA100" s="93"/>
      <c r="AB100" s="93"/>
      <c r="AC100" s="93"/>
      <c r="AD100" s="93"/>
      <c r="AE100" s="93"/>
      <c r="AF100" s="93"/>
      <c r="AG100" s="93"/>
      <c r="AH100" s="93"/>
    </row>
    <row r="101" spans="3:34" x14ac:dyDescent="0.2">
      <c r="C101" s="115"/>
      <c r="D101" s="93"/>
      <c r="E101" s="115"/>
      <c r="F101" s="115"/>
      <c r="G101" s="115"/>
      <c r="H101" s="116"/>
      <c r="I101" s="93"/>
      <c r="J101" s="93"/>
      <c r="K101" s="93"/>
      <c r="L101" s="93"/>
      <c r="M101" s="93"/>
      <c r="N101" s="93"/>
      <c r="O101" s="115"/>
      <c r="P101" s="93"/>
      <c r="Q101" s="93"/>
      <c r="R101" s="93"/>
      <c r="S101" s="93"/>
      <c r="T101" s="93"/>
      <c r="V101" s="93"/>
      <c r="W101" s="93"/>
      <c r="X101" s="93"/>
      <c r="Y101" s="93"/>
      <c r="Z101" s="93"/>
      <c r="AA101" s="93"/>
      <c r="AB101" s="93"/>
      <c r="AC101" s="93"/>
      <c r="AD101" s="93"/>
      <c r="AE101" s="93"/>
      <c r="AF101" s="93"/>
      <c r="AG101" s="93"/>
      <c r="AH101" s="93"/>
    </row>
    <row r="102" spans="3:34" x14ac:dyDescent="0.2">
      <c r="C102" s="115"/>
      <c r="D102" s="93"/>
      <c r="E102" s="115"/>
      <c r="F102" s="115"/>
      <c r="G102" s="115"/>
      <c r="H102" s="116"/>
      <c r="I102" s="93"/>
      <c r="J102" s="93"/>
      <c r="K102" s="93"/>
      <c r="L102" s="93"/>
      <c r="M102" s="93"/>
      <c r="N102" s="93"/>
      <c r="O102" s="115"/>
      <c r="P102" s="93"/>
      <c r="Q102" s="93"/>
      <c r="R102" s="93"/>
      <c r="S102" s="93"/>
      <c r="T102" s="93"/>
      <c r="V102" s="93"/>
      <c r="W102" s="93"/>
      <c r="X102" s="93"/>
      <c r="Y102" s="93"/>
      <c r="Z102" s="93"/>
      <c r="AA102" s="93"/>
      <c r="AB102" s="93"/>
      <c r="AC102" s="93"/>
      <c r="AD102" s="93"/>
      <c r="AE102" s="93"/>
      <c r="AF102" s="93"/>
      <c r="AG102" s="93"/>
      <c r="AH102" s="93"/>
    </row>
    <row r="103" spans="3:34" x14ac:dyDescent="0.2">
      <c r="C103" s="115"/>
      <c r="D103" s="93"/>
      <c r="E103" s="115"/>
      <c r="F103" s="115"/>
      <c r="G103" s="115"/>
      <c r="H103" s="116"/>
      <c r="I103" s="93"/>
      <c r="J103" s="93"/>
      <c r="K103" s="93"/>
      <c r="L103" s="93"/>
      <c r="M103" s="93"/>
      <c r="N103" s="93"/>
      <c r="O103" s="115"/>
      <c r="P103" s="93"/>
      <c r="Q103" s="93"/>
      <c r="R103" s="93"/>
      <c r="S103" s="93"/>
      <c r="T103" s="93"/>
      <c r="V103" s="93"/>
      <c r="W103" s="93"/>
      <c r="X103" s="93"/>
      <c r="Y103" s="93"/>
      <c r="Z103" s="93"/>
      <c r="AA103" s="93"/>
      <c r="AB103" s="93"/>
      <c r="AC103" s="93"/>
      <c r="AD103" s="93"/>
      <c r="AE103" s="93"/>
      <c r="AF103" s="93"/>
      <c r="AG103" s="93"/>
      <c r="AH103" s="93"/>
    </row>
    <row r="104" spans="3:34" x14ac:dyDescent="0.2">
      <c r="C104" s="115"/>
      <c r="D104" s="93"/>
      <c r="E104" s="115"/>
      <c r="F104" s="115"/>
      <c r="G104" s="115"/>
      <c r="H104" s="116"/>
      <c r="I104" s="93"/>
      <c r="J104" s="93"/>
      <c r="K104" s="93"/>
      <c r="L104" s="93"/>
      <c r="M104" s="93"/>
      <c r="N104" s="93"/>
      <c r="O104" s="115"/>
      <c r="P104" s="93"/>
      <c r="Q104" s="93"/>
      <c r="R104" s="93"/>
      <c r="S104" s="93"/>
      <c r="T104" s="93"/>
      <c r="V104" s="93"/>
      <c r="W104" s="93"/>
      <c r="X104" s="93"/>
      <c r="Y104" s="93"/>
      <c r="Z104" s="93"/>
      <c r="AA104" s="93"/>
      <c r="AB104" s="93"/>
      <c r="AC104" s="93"/>
      <c r="AD104" s="93"/>
      <c r="AE104" s="93"/>
      <c r="AF104" s="93"/>
      <c r="AG104" s="93"/>
      <c r="AH104" s="93"/>
    </row>
    <row r="105" spans="3:34" x14ac:dyDescent="0.2">
      <c r="C105" s="115"/>
      <c r="D105" s="93"/>
      <c r="E105" s="115"/>
      <c r="F105" s="115"/>
      <c r="G105" s="115"/>
      <c r="H105" s="116"/>
      <c r="I105" s="93"/>
      <c r="J105" s="93"/>
      <c r="K105" s="93"/>
      <c r="L105" s="93"/>
      <c r="M105" s="93"/>
      <c r="N105" s="93"/>
      <c r="O105" s="115"/>
      <c r="P105" s="93"/>
      <c r="Q105" s="93"/>
      <c r="R105" s="93"/>
      <c r="S105" s="93"/>
      <c r="T105" s="93"/>
      <c r="V105" s="93"/>
      <c r="W105" s="93"/>
      <c r="X105" s="93"/>
      <c r="Y105" s="93"/>
      <c r="Z105" s="93"/>
      <c r="AA105" s="93"/>
      <c r="AB105" s="93"/>
      <c r="AC105" s="93"/>
      <c r="AD105" s="93"/>
      <c r="AE105" s="93"/>
      <c r="AF105" s="93"/>
      <c r="AG105" s="93"/>
      <c r="AH105" s="93"/>
    </row>
    <row r="106" spans="3:34" x14ac:dyDescent="0.2">
      <c r="C106" s="115"/>
      <c r="D106" s="93"/>
      <c r="E106" s="115"/>
      <c r="F106" s="115"/>
      <c r="G106" s="115"/>
      <c r="H106" s="116"/>
      <c r="I106" s="93"/>
      <c r="J106" s="93"/>
      <c r="K106" s="93"/>
      <c r="L106" s="93"/>
      <c r="M106" s="93"/>
      <c r="N106" s="93"/>
      <c r="O106" s="115"/>
      <c r="P106" s="93"/>
      <c r="Q106" s="93"/>
      <c r="R106" s="93"/>
      <c r="S106" s="93"/>
      <c r="T106" s="93"/>
      <c r="V106" s="93"/>
      <c r="W106" s="93"/>
      <c r="X106" s="93"/>
      <c r="Y106" s="93"/>
      <c r="Z106" s="93"/>
      <c r="AA106" s="93"/>
      <c r="AB106" s="93"/>
      <c r="AC106" s="93"/>
      <c r="AD106" s="93"/>
      <c r="AE106" s="93"/>
      <c r="AF106" s="93"/>
      <c r="AG106" s="93"/>
      <c r="AH106" s="93"/>
    </row>
    <row r="107" spans="3:34" x14ac:dyDescent="0.2">
      <c r="C107" s="115"/>
      <c r="D107" s="93"/>
      <c r="E107" s="115"/>
      <c r="F107" s="115"/>
      <c r="G107" s="115"/>
      <c r="H107" s="116"/>
      <c r="I107" s="93"/>
      <c r="J107" s="93"/>
      <c r="K107" s="93"/>
      <c r="L107" s="93"/>
      <c r="M107" s="93"/>
      <c r="N107" s="93"/>
      <c r="O107" s="115"/>
      <c r="P107" s="93"/>
      <c r="Q107" s="93"/>
      <c r="R107" s="93"/>
      <c r="S107" s="93"/>
      <c r="T107" s="93"/>
      <c r="V107" s="93"/>
      <c r="W107" s="93"/>
      <c r="X107" s="93"/>
      <c r="Y107" s="93"/>
      <c r="Z107" s="93"/>
      <c r="AA107" s="93"/>
      <c r="AB107" s="93"/>
      <c r="AC107" s="93"/>
      <c r="AD107" s="93"/>
      <c r="AE107" s="93"/>
      <c r="AF107" s="93"/>
      <c r="AG107" s="93"/>
      <c r="AH107" s="93"/>
    </row>
    <row r="108" spans="3:34" x14ac:dyDescent="0.2">
      <c r="C108" s="115"/>
      <c r="D108" s="93"/>
      <c r="E108" s="115"/>
      <c r="F108" s="115"/>
      <c r="G108" s="115"/>
      <c r="H108" s="116"/>
      <c r="I108" s="93"/>
      <c r="J108" s="93"/>
      <c r="K108" s="93"/>
      <c r="L108" s="93"/>
      <c r="M108" s="93"/>
      <c r="N108" s="93"/>
      <c r="O108" s="115"/>
      <c r="P108" s="93"/>
      <c r="Q108" s="93"/>
      <c r="R108" s="93"/>
      <c r="S108" s="93"/>
      <c r="T108" s="93"/>
      <c r="V108" s="93"/>
      <c r="W108" s="93"/>
      <c r="X108" s="93"/>
      <c r="Y108" s="93"/>
      <c r="Z108" s="93"/>
      <c r="AA108" s="93"/>
      <c r="AB108" s="93"/>
      <c r="AC108" s="93"/>
      <c r="AD108" s="93"/>
      <c r="AE108" s="93"/>
      <c r="AF108" s="93"/>
      <c r="AG108" s="93"/>
      <c r="AH108" s="93"/>
    </row>
    <row r="109" spans="3:34" x14ac:dyDescent="0.2">
      <c r="C109" s="115"/>
      <c r="D109" s="93"/>
      <c r="E109" s="115"/>
      <c r="F109" s="115"/>
      <c r="G109" s="115"/>
      <c r="H109" s="116"/>
      <c r="I109" s="93"/>
      <c r="J109" s="93"/>
      <c r="K109" s="93"/>
      <c r="L109" s="93"/>
      <c r="M109" s="93"/>
      <c r="N109" s="93"/>
      <c r="O109" s="115"/>
      <c r="P109" s="93"/>
      <c r="Q109" s="93"/>
      <c r="R109" s="93"/>
      <c r="S109" s="93"/>
      <c r="T109" s="93"/>
      <c r="V109" s="93"/>
      <c r="W109" s="93"/>
      <c r="X109" s="93"/>
      <c r="Y109" s="93"/>
      <c r="Z109" s="93"/>
      <c r="AA109" s="93"/>
      <c r="AB109" s="93"/>
      <c r="AC109" s="93"/>
      <c r="AD109" s="93"/>
      <c r="AE109" s="93"/>
      <c r="AF109" s="93"/>
      <c r="AG109" s="93"/>
      <c r="AH109" s="93"/>
    </row>
    <row r="110" spans="3:34" x14ac:dyDescent="0.2">
      <c r="C110" s="115"/>
      <c r="D110" s="93"/>
      <c r="E110" s="115"/>
      <c r="F110" s="115"/>
      <c r="G110" s="115"/>
      <c r="H110" s="116"/>
      <c r="I110" s="93"/>
      <c r="J110" s="93"/>
      <c r="K110" s="93"/>
      <c r="L110" s="93"/>
      <c r="M110" s="93"/>
      <c r="N110" s="93"/>
      <c r="O110" s="115"/>
      <c r="P110" s="93"/>
      <c r="Q110" s="93"/>
      <c r="R110" s="93"/>
      <c r="S110" s="93"/>
      <c r="T110" s="93"/>
      <c r="V110" s="93"/>
      <c r="W110" s="93"/>
      <c r="X110" s="93"/>
      <c r="Y110" s="93"/>
      <c r="Z110" s="93"/>
      <c r="AA110" s="93"/>
      <c r="AB110" s="93"/>
      <c r="AC110" s="93"/>
      <c r="AD110" s="93"/>
      <c r="AE110" s="93"/>
      <c r="AF110" s="93"/>
      <c r="AG110" s="93"/>
      <c r="AH110" s="93"/>
    </row>
    <row r="111" spans="3:34" x14ac:dyDescent="0.2">
      <c r="C111" s="115"/>
      <c r="D111" s="93"/>
      <c r="E111" s="115"/>
      <c r="F111" s="115"/>
      <c r="G111" s="115"/>
      <c r="H111" s="116"/>
      <c r="I111" s="93"/>
      <c r="J111" s="93"/>
      <c r="K111" s="93"/>
      <c r="L111" s="93"/>
      <c r="M111" s="93"/>
      <c r="N111" s="93"/>
      <c r="O111" s="115"/>
      <c r="P111" s="93"/>
      <c r="Q111" s="93"/>
      <c r="R111" s="93"/>
      <c r="S111" s="93"/>
      <c r="T111" s="93"/>
      <c r="V111" s="93"/>
      <c r="W111" s="93"/>
      <c r="X111" s="93"/>
      <c r="Y111" s="93"/>
      <c r="Z111" s="93"/>
      <c r="AA111" s="93"/>
      <c r="AB111" s="93"/>
      <c r="AC111" s="93"/>
      <c r="AD111" s="93"/>
      <c r="AE111" s="93"/>
      <c r="AF111" s="93"/>
      <c r="AG111" s="93"/>
      <c r="AH111" s="93"/>
    </row>
    <row r="112" spans="3:34" x14ac:dyDescent="0.2">
      <c r="C112" s="115"/>
      <c r="D112" s="93"/>
      <c r="E112" s="115"/>
      <c r="F112" s="115"/>
      <c r="G112" s="115"/>
      <c r="H112" s="116"/>
      <c r="I112" s="93"/>
      <c r="J112" s="93"/>
      <c r="K112" s="93"/>
      <c r="L112" s="93"/>
      <c r="M112" s="93"/>
      <c r="N112" s="93"/>
      <c r="O112" s="115"/>
      <c r="P112" s="93"/>
      <c r="Q112" s="93"/>
      <c r="R112" s="93"/>
      <c r="S112" s="93"/>
      <c r="T112" s="93"/>
      <c r="V112" s="93"/>
      <c r="W112" s="93"/>
      <c r="X112" s="93"/>
      <c r="Y112" s="93"/>
      <c r="Z112" s="93"/>
      <c r="AA112" s="93"/>
      <c r="AB112" s="93"/>
      <c r="AC112" s="93"/>
      <c r="AD112" s="93"/>
      <c r="AE112" s="93"/>
      <c r="AF112" s="93"/>
      <c r="AG112" s="93"/>
      <c r="AH112" s="93"/>
    </row>
    <row r="113" spans="3:34" x14ac:dyDescent="0.2">
      <c r="C113" s="115"/>
      <c r="D113" s="93"/>
      <c r="E113" s="115"/>
      <c r="F113" s="115"/>
      <c r="G113" s="115"/>
      <c r="H113" s="116"/>
      <c r="I113" s="93"/>
      <c r="J113" s="93"/>
      <c r="K113" s="93"/>
      <c r="L113" s="93"/>
      <c r="M113" s="93"/>
      <c r="N113" s="93"/>
      <c r="O113" s="115"/>
      <c r="P113" s="93"/>
      <c r="Q113" s="93"/>
      <c r="R113" s="93"/>
      <c r="S113" s="93"/>
      <c r="T113" s="93"/>
      <c r="V113" s="93"/>
      <c r="W113" s="93"/>
      <c r="X113" s="93"/>
      <c r="Y113" s="93"/>
      <c r="Z113" s="93"/>
      <c r="AA113" s="93"/>
      <c r="AB113" s="93"/>
      <c r="AC113" s="93"/>
      <c r="AD113" s="93"/>
      <c r="AE113" s="93"/>
      <c r="AF113" s="93"/>
      <c r="AG113" s="93"/>
      <c r="AH113" s="93"/>
    </row>
    <row r="114" spans="3:34" x14ac:dyDescent="0.2">
      <c r="C114" s="115"/>
      <c r="D114" s="93"/>
      <c r="E114" s="115"/>
      <c r="F114" s="115"/>
      <c r="G114" s="115"/>
      <c r="H114" s="116"/>
      <c r="I114" s="93"/>
      <c r="J114" s="93"/>
      <c r="K114" s="93"/>
      <c r="L114" s="93"/>
      <c r="M114" s="93"/>
      <c r="N114" s="93"/>
      <c r="O114" s="115"/>
      <c r="P114" s="93"/>
      <c r="Q114" s="93"/>
      <c r="R114" s="93"/>
      <c r="S114" s="93"/>
      <c r="T114" s="93"/>
      <c r="V114" s="93"/>
      <c r="W114" s="93"/>
      <c r="X114" s="93"/>
      <c r="Y114" s="93"/>
      <c r="Z114" s="93"/>
      <c r="AA114" s="93"/>
      <c r="AB114" s="93"/>
      <c r="AC114" s="93"/>
      <c r="AD114" s="93"/>
      <c r="AE114" s="93"/>
      <c r="AF114" s="93"/>
      <c r="AG114" s="93"/>
      <c r="AH114" s="93"/>
    </row>
    <row r="115" spans="3:34" x14ac:dyDescent="0.2">
      <c r="C115" s="115"/>
      <c r="D115" s="93"/>
      <c r="E115" s="115"/>
      <c r="F115" s="115"/>
      <c r="G115" s="115"/>
      <c r="H115" s="116"/>
      <c r="I115" s="93"/>
      <c r="J115" s="93"/>
      <c r="K115" s="93"/>
      <c r="L115" s="93"/>
      <c r="M115" s="93"/>
      <c r="N115" s="93"/>
      <c r="O115" s="115"/>
      <c r="P115" s="93"/>
      <c r="Q115" s="93"/>
      <c r="R115" s="93"/>
      <c r="S115" s="93"/>
      <c r="T115" s="93"/>
      <c r="V115" s="93"/>
      <c r="W115" s="93"/>
      <c r="X115" s="93"/>
      <c r="Y115" s="93"/>
      <c r="Z115" s="93"/>
      <c r="AA115" s="93"/>
      <c r="AB115" s="93"/>
      <c r="AC115" s="93"/>
      <c r="AD115" s="93"/>
      <c r="AE115" s="93"/>
      <c r="AF115" s="93"/>
      <c r="AG115" s="93"/>
      <c r="AH115" s="93"/>
    </row>
    <row r="116" spans="3:34" x14ac:dyDescent="0.2">
      <c r="C116" s="115"/>
      <c r="D116" s="93"/>
      <c r="E116" s="115"/>
      <c r="F116" s="115"/>
      <c r="G116" s="115"/>
      <c r="H116" s="116"/>
      <c r="I116" s="93"/>
      <c r="J116" s="93"/>
      <c r="K116" s="93"/>
      <c r="L116" s="93"/>
      <c r="M116" s="93"/>
      <c r="N116" s="93"/>
      <c r="O116" s="115"/>
      <c r="P116" s="93"/>
      <c r="Q116" s="93"/>
      <c r="R116" s="93"/>
      <c r="S116" s="93"/>
      <c r="T116" s="93"/>
      <c r="V116" s="93"/>
      <c r="W116" s="93"/>
      <c r="X116" s="93"/>
      <c r="Y116" s="93"/>
      <c r="Z116" s="93"/>
      <c r="AA116" s="93"/>
      <c r="AB116" s="93"/>
      <c r="AC116" s="93"/>
      <c r="AD116" s="93"/>
      <c r="AE116" s="93"/>
      <c r="AF116" s="93"/>
      <c r="AG116" s="93"/>
      <c r="AH116" s="93"/>
    </row>
    <row r="117" spans="3:34" x14ac:dyDescent="0.2">
      <c r="C117" s="115"/>
      <c r="D117" s="93"/>
      <c r="E117" s="115"/>
      <c r="F117" s="115"/>
      <c r="G117" s="115"/>
      <c r="H117" s="116"/>
      <c r="I117" s="93"/>
      <c r="J117" s="93"/>
      <c r="K117" s="93"/>
      <c r="L117" s="93"/>
      <c r="M117" s="93"/>
      <c r="N117" s="93"/>
      <c r="O117" s="115"/>
      <c r="P117" s="93"/>
      <c r="Q117" s="93"/>
      <c r="R117" s="93"/>
      <c r="S117" s="93"/>
      <c r="T117" s="93"/>
      <c r="V117" s="93"/>
      <c r="W117" s="93"/>
      <c r="X117" s="93"/>
      <c r="Y117" s="93"/>
      <c r="Z117" s="93"/>
      <c r="AA117" s="93"/>
      <c r="AB117" s="93"/>
      <c r="AC117" s="93"/>
      <c r="AD117" s="93"/>
      <c r="AE117" s="93"/>
      <c r="AF117" s="93"/>
      <c r="AG117" s="93"/>
      <c r="AH117" s="93"/>
    </row>
    <row r="118" spans="3:34" x14ac:dyDescent="0.2">
      <c r="C118" s="115"/>
      <c r="D118" s="93"/>
      <c r="E118" s="115"/>
      <c r="F118" s="115"/>
      <c r="G118" s="115"/>
      <c r="H118" s="116"/>
      <c r="I118" s="93"/>
      <c r="J118" s="93"/>
      <c r="K118" s="93"/>
      <c r="L118" s="93"/>
      <c r="M118" s="93"/>
      <c r="N118" s="93"/>
      <c r="O118" s="115"/>
      <c r="P118" s="93"/>
      <c r="Q118" s="93"/>
      <c r="R118" s="93"/>
      <c r="S118" s="93"/>
      <c r="T118" s="93"/>
      <c r="V118" s="93"/>
      <c r="W118" s="93"/>
      <c r="X118" s="93"/>
      <c r="Y118" s="93"/>
      <c r="Z118" s="93"/>
      <c r="AA118" s="93"/>
      <c r="AB118" s="93"/>
      <c r="AC118" s="93"/>
      <c r="AD118" s="93"/>
      <c r="AE118" s="93"/>
      <c r="AF118" s="93"/>
      <c r="AG118" s="93"/>
      <c r="AH118" s="93"/>
    </row>
    <row r="119" spans="3:34" x14ac:dyDescent="0.2">
      <c r="C119" s="115"/>
      <c r="D119" s="93"/>
      <c r="E119" s="115"/>
      <c r="F119" s="115"/>
      <c r="G119" s="115"/>
      <c r="H119" s="116"/>
      <c r="I119" s="93"/>
      <c r="J119" s="93"/>
      <c r="K119" s="93"/>
      <c r="L119" s="93"/>
      <c r="M119" s="93"/>
      <c r="N119" s="93"/>
      <c r="O119" s="115"/>
      <c r="P119" s="93"/>
      <c r="Q119" s="93"/>
      <c r="R119" s="93"/>
      <c r="S119" s="93"/>
      <c r="T119" s="93"/>
      <c r="V119" s="93"/>
      <c r="W119" s="93"/>
      <c r="X119" s="93"/>
      <c r="Y119" s="93"/>
      <c r="Z119" s="93"/>
      <c r="AA119" s="93"/>
      <c r="AB119" s="93"/>
      <c r="AC119" s="93"/>
      <c r="AD119" s="93"/>
      <c r="AE119" s="93"/>
      <c r="AF119" s="93"/>
      <c r="AG119" s="93"/>
      <c r="AH119" s="93"/>
    </row>
    <row r="120" spans="3:34" x14ac:dyDescent="0.2">
      <c r="C120" s="115"/>
      <c r="D120" s="93"/>
      <c r="E120" s="115"/>
      <c r="F120" s="115"/>
      <c r="G120" s="115"/>
      <c r="H120" s="116"/>
      <c r="I120" s="93"/>
      <c r="J120" s="93"/>
      <c r="K120" s="93"/>
      <c r="L120" s="93"/>
      <c r="M120" s="93"/>
      <c r="N120" s="93"/>
      <c r="O120" s="115"/>
      <c r="P120" s="93"/>
      <c r="Q120" s="93"/>
      <c r="R120" s="93"/>
      <c r="S120" s="93"/>
      <c r="T120" s="93"/>
      <c r="V120" s="93"/>
      <c r="W120" s="93"/>
      <c r="X120" s="93"/>
      <c r="Y120" s="93"/>
      <c r="Z120" s="93"/>
      <c r="AA120" s="93"/>
      <c r="AB120" s="93"/>
      <c r="AC120" s="93"/>
      <c r="AD120" s="93"/>
      <c r="AE120" s="93"/>
      <c r="AF120" s="93"/>
      <c r="AG120" s="93"/>
      <c r="AH120" s="93"/>
    </row>
    <row r="121" spans="3:34" x14ac:dyDescent="0.2">
      <c r="C121" s="115"/>
      <c r="D121" s="93"/>
      <c r="E121" s="115"/>
      <c r="F121" s="115"/>
      <c r="G121" s="115"/>
      <c r="H121" s="116"/>
      <c r="I121" s="93"/>
      <c r="J121" s="93"/>
      <c r="K121" s="93"/>
      <c r="L121" s="93"/>
      <c r="M121" s="93"/>
      <c r="N121" s="93"/>
      <c r="O121" s="115"/>
      <c r="P121" s="93"/>
      <c r="Q121" s="93"/>
      <c r="R121" s="93"/>
      <c r="S121" s="93"/>
      <c r="T121" s="93"/>
      <c r="V121" s="93"/>
      <c r="W121" s="93"/>
      <c r="X121" s="93"/>
      <c r="Y121" s="93"/>
      <c r="Z121" s="93"/>
      <c r="AA121" s="93"/>
      <c r="AB121" s="93"/>
      <c r="AC121" s="93"/>
      <c r="AD121" s="93"/>
      <c r="AE121" s="93"/>
      <c r="AF121" s="93"/>
      <c r="AG121" s="93"/>
      <c r="AH121" s="93"/>
    </row>
    <row r="122" spans="3:34" x14ac:dyDescent="0.2">
      <c r="C122" s="115"/>
      <c r="D122" s="93"/>
      <c r="E122" s="115"/>
      <c r="F122" s="115"/>
      <c r="G122" s="115"/>
      <c r="H122" s="116"/>
      <c r="I122" s="93"/>
      <c r="J122" s="93"/>
      <c r="K122" s="93"/>
      <c r="L122" s="93"/>
      <c r="M122" s="93"/>
      <c r="N122" s="93"/>
      <c r="O122" s="115"/>
      <c r="P122" s="93"/>
      <c r="Q122" s="93"/>
      <c r="R122" s="93"/>
      <c r="S122" s="93"/>
      <c r="T122" s="93"/>
      <c r="V122" s="93"/>
      <c r="W122" s="93"/>
      <c r="X122" s="93"/>
      <c r="Y122" s="93"/>
      <c r="Z122" s="93"/>
      <c r="AA122" s="93"/>
      <c r="AB122" s="93"/>
      <c r="AC122" s="93"/>
      <c r="AD122" s="93"/>
      <c r="AE122" s="93"/>
      <c r="AF122" s="93"/>
      <c r="AG122" s="93"/>
      <c r="AH122" s="93"/>
    </row>
    <row r="123" spans="3:34" x14ac:dyDescent="0.2">
      <c r="C123" s="115"/>
      <c r="D123" s="93"/>
      <c r="E123" s="115"/>
      <c r="F123" s="115"/>
      <c r="G123" s="115"/>
      <c r="H123" s="116"/>
      <c r="I123" s="93"/>
      <c r="J123" s="93"/>
      <c r="K123" s="93"/>
      <c r="L123" s="93"/>
      <c r="M123" s="93"/>
      <c r="N123" s="93"/>
      <c r="O123" s="115"/>
      <c r="P123" s="93"/>
      <c r="Q123" s="93"/>
      <c r="R123" s="93"/>
      <c r="S123" s="93"/>
      <c r="T123" s="93"/>
      <c r="V123" s="93"/>
      <c r="W123" s="93"/>
      <c r="X123" s="93"/>
      <c r="Y123" s="93"/>
      <c r="Z123" s="93"/>
      <c r="AA123" s="93"/>
      <c r="AB123" s="93"/>
      <c r="AC123" s="93"/>
      <c r="AD123" s="93"/>
      <c r="AE123" s="93"/>
      <c r="AF123" s="93"/>
      <c r="AG123" s="93"/>
      <c r="AH123" s="93"/>
    </row>
    <row r="124" spans="3:34" x14ac:dyDescent="0.2">
      <c r="E124" s="115"/>
    </row>
    <row r="125" spans="3:34" x14ac:dyDescent="0.2">
      <c r="E125" s="115"/>
    </row>
    <row r="126" spans="3:34" x14ac:dyDescent="0.2">
      <c r="E126" s="115"/>
    </row>
  </sheetData>
  <sheetProtection algorithmName="SHA-512" hashValue="NpFFEBOW0TbuCRaYFPmJLa73gtdOP+OtCN8H1Hc9ay3Fp8fXSaq1R193KABH9JREe75x3SPrBm8jl5MTaIxfkA==" saltValue="QkaEfeheNADVZCroMd2RKw==" spinCount="100000" sheet="1" objects="1" scenarios="1" formatCells="0" formatRows="0" insertRows="0" deleteRows="0" selectLockedCells="1"/>
  <mergeCells count="51">
    <mergeCell ref="C2:G2"/>
    <mergeCell ref="AC55:AF55"/>
    <mergeCell ref="I4:N5"/>
    <mergeCell ref="E4:E5"/>
    <mergeCell ref="AC5:AG5"/>
    <mergeCell ref="T6:T10"/>
    <mergeCell ref="I6:I10"/>
    <mergeCell ref="J6:J10"/>
    <mergeCell ref="K6:K10"/>
    <mergeCell ref="L6:L10"/>
    <mergeCell ref="M6:M10"/>
    <mergeCell ref="C3:H3"/>
    <mergeCell ref="AC6:AC10"/>
    <mergeCell ref="P4:AG4"/>
    <mergeCell ref="U6:U10"/>
    <mergeCell ref="P5:T5"/>
    <mergeCell ref="O4:O5"/>
    <mergeCell ref="S6:S10"/>
    <mergeCell ref="AF6:AF10"/>
    <mergeCell ref="AG6:AG10"/>
    <mergeCell ref="U5:AB5"/>
    <mergeCell ref="AA8:AA10"/>
    <mergeCell ref="AB8:AB10"/>
    <mergeCell ref="C4:C10"/>
    <mergeCell ref="D4:D10"/>
    <mergeCell ref="F6:F10"/>
    <mergeCell ref="G6:G10"/>
    <mergeCell ref="H4:H10"/>
    <mergeCell ref="F4:G5"/>
    <mergeCell ref="E6:E7"/>
    <mergeCell ref="N6:N10"/>
    <mergeCell ref="AD6:AD10"/>
    <mergeCell ref="AE6:AE10"/>
    <mergeCell ref="P6:P10"/>
    <mergeCell ref="Q6:Q10"/>
    <mergeCell ref="R6:R10"/>
    <mergeCell ref="V6:AB6"/>
    <mergeCell ref="AA7:AB7"/>
    <mergeCell ref="V7:V10"/>
    <mergeCell ref="W7:W10"/>
    <mergeCell ref="X7:X10"/>
    <mergeCell ref="Y7:Y10"/>
    <mergeCell ref="Z7:Z10"/>
    <mergeCell ref="N53:N58"/>
    <mergeCell ref="AC53:AG53"/>
    <mergeCell ref="P53:P56"/>
    <mergeCell ref="Q53:Q56"/>
    <mergeCell ref="R53:R56"/>
    <mergeCell ref="S53:S56"/>
    <mergeCell ref="AG56:AG61"/>
    <mergeCell ref="V55:AA55"/>
  </mergeCells>
  <conditionalFormatting sqref="N52:N53">
    <cfRule type="expression" dxfId="231" priority="239">
      <formula>$N$52&lt;&gt;$AG$55</formula>
    </cfRule>
  </conditionalFormatting>
  <conditionalFormatting sqref="AG55:AG56">
    <cfRule type="expression" dxfId="230" priority="238">
      <formula>$AG$55&lt;&gt;$N$52</formula>
    </cfRule>
  </conditionalFormatting>
  <conditionalFormatting sqref="H2">
    <cfRule type="containsBlanks" dxfId="229" priority="234">
      <formula>LEN(TRIM(H2))=0</formula>
    </cfRule>
  </conditionalFormatting>
  <conditionalFormatting sqref="C12:C51">
    <cfRule type="expression" dxfId="228" priority="444">
      <formula>AND(C12&lt;&gt;"",(COUNTIF($C$12:$C$51,C12)&gt;1))</formula>
    </cfRule>
  </conditionalFormatting>
  <conditionalFormatting sqref="E12:E51">
    <cfRule type="expression" dxfId="227" priority="43">
      <formula>AND(E12="",OR(COUNTA(I12:M12)&gt;0,COUNTA(P12:AG12)&gt;0))</formula>
    </cfRule>
  </conditionalFormatting>
  <conditionalFormatting sqref="AC52:AG52 AC53">
    <cfRule type="expression" dxfId="226" priority="11">
      <formula>SUM($AC$52:$AG$52)&lt;&gt;0</formula>
    </cfRule>
  </conditionalFormatting>
  <conditionalFormatting sqref="P53:S53">
    <cfRule type="expression" dxfId="225" priority="10">
      <formula>P52&gt;0</formula>
    </cfRule>
  </conditionalFormatting>
  <conditionalFormatting sqref="O12:O51">
    <cfRule type="expression" dxfId="224" priority="1005">
      <formula>AND(E12="Einzonung",O12="",OR(COUNTA(I12:M12)&gt;0,COUNTA(P12:AB12)&gt;0))</formula>
    </cfRule>
    <cfRule type="expression" dxfId="223" priority="1006">
      <formula>AND(OR(E12="Auszonung",E12="Umzonung"),O12="ja")</formula>
    </cfRule>
    <cfRule type="expression" dxfId="222" priority="1007">
      <formula>AND(OR(E12="Auszonung",E12="Umzonung"),O12="")</formula>
    </cfRule>
  </conditionalFormatting>
  <conditionalFormatting sqref="L12:L51">
    <cfRule type="expression" dxfId="221" priority="1008">
      <formula>AND(E12="Einzonung",OR(I12&lt;0,J12&lt;0,K12&lt;0,L12&lt;0,M12&lt;0,COUNTA(I12:M12)&gt;1))</formula>
    </cfRule>
    <cfRule type="expression" dxfId="220" priority="1009">
      <formula>AND(E12="Auszonung",OR(I12&gt;0,J12&gt;0,K12&gt;0,L12&gt;0,M12&gt;0,COUNTA(I12:M12)&gt;1))</formula>
    </cfRule>
    <cfRule type="expression" dxfId="219" priority="1010">
      <formula>AND(E12="Umzonung",OR(SUM(I12:M12)&lt;&gt;0,COUNTA(I12:M12)&gt;2))</formula>
    </cfRule>
    <cfRule type="expression" dxfId="218" priority="1011">
      <formula>IF(IF(AND(E12="Einzonung",I12="",J12="",K12="",L12&gt;0,M12="",NOT(SUM(P12:AB12)&lt;0),NOT(COUNTA(P12:AB12)&gt;1),NOT(COUNTA(AC12:AG12)&gt;0)),IF(E12="Einzonung",OR(L12=S12,L12=Z12),""),""),FALSE,TRUE)</formula>
    </cfRule>
    <cfRule type="expression" dxfId="217" priority="1012">
      <formula>IF(IF(AND(E12="Auszonung",I12="",J12="",K12="",L12&lt;0,M12="",NOT(SUM(P12:T12)&gt;0),NOT(COUNTA(P12:T12)&gt;1),NOT(COUNTA(U12:AG12)&gt;0)),IF(E12="Auszonung",L12=S12,""),""),FALSE,TRUE)</formula>
    </cfRule>
    <cfRule type="expression" dxfId="216" priority="1013">
      <formula>IF(IF(AND(E12="Umzonung",SUM(I12:M12)=0,COUNTA(I12:M12)=2,NOT(SUM(AC12:AG12)&lt;&gt;0),NOT(COUNTA(P12:AB12)&gt;0),NOT(COUNTA(AC12:AG12)&gt;2)),IF(E12="Umzonung",L12=AF12,""),""),FALSE,TRUE)</formula>
    </cfRule>
  </conditionalFormatting>
  <conditionalFormatting sqref="S12:S51">
    <cfRule type="expression" dxfId="215" priority="1014">
      <formula>AND(E12="Einzonung",OR(SUM(P12:AB12)&lt;0,COUNTA(P12:AB12)&gt;1))</formula>
    </cfRule>
    <cfRule type="expression" dxfId="214" priority="1015">
      <formula>AND(E12="Auszonung",OR(SUM(P12:T12)&gt;0,COUNTA(P12:T12)&gt;1))</formula>
    </cfRule>
    <cfRule type="expression" dxfId="213" priority="1016">
      <formula>AND(E12="Umzonung",S12&lt;&gt;"")</formula>
    </cfRule>
    <cfRule type="expression" dxfId="212" priority="1017">
      <formula>AND(E12="Umzonung",S12="")</formula>
    </cfRule>
    <cfRule type="expression" dxfId="211" priority="1018">
      <formula>IF(IF(AND(E12="Einzonung",I12="",J12="",K12="",L12&gt;0,M12="",NOT(SUM(P12:AB12)&lt;0),NOT(COUNTA(P12:AB12)&gt;1),NOT(COUNTA(AC12:AG12)&gt;0)),IF(E12="Einzonung",OR(L12=S12,L12=Z12),""),""),FALSE,TRUE)</formula>
    </cfRule>
    <cfRule type="expression" dxfId="210" priority="1019">
      <formula>IF(IF(AND(E12="Auszonung",I12="",J12="",K12="",L12&lt;0,M12="",NOT(SUM(P12:T12)&gt;0),NOT(COUNTA(P12:T12)&gt;1),NOT(COUNTA(U12:AG12)&gt;0)),IF(E12="Auszonung",L12=S12,""),""),FALSE,TRUE)</formula>
    </cfRule>
  </conditionalFormatting>
  <conditionalFormatting sqref="AC12:AC51">
    <cfRule type="expression" dxfId="209" priority="1020">
      <formula>AND(E12="Einzonung",AC12&lt;&gt;"")</formula>
    </cfRule>
    <cfRule type="expression" dxfId="208" priority="1021">
      <formula>AND(E12="Einzonung",AC12="")</formula>
    </cfRule>
    <cfRule type="expression" dxfId="207" priority="1022">
      <formula>AND(E12="Auszonung",AC12&lt;&gt;"")</formula>
    </cfRule>
    <cfRule type="expression" dxfId="206" priority="1023">
      <formula>AND(E12="Auszonung",AC12="")</formula>
    </cfRule>
    <cfRule type="expression" dxfId="205" priority="1024">
      <formula>AND(E12="Umzonung",OR(SUM(AC12:AG12)&lt;&gt;0,COUNTA(AC12:AG12)&gt;2))</formula>
    </cfRule>
    <cfRule type="expression" dxfId="204" priority="1025">
      <formula>IF(IF(AND(E12="Umzonung",SUM(I12:M12)=0,COUNTA(I12:M12)=2,NOT(SUM(AC12:AG12)&lt;&gt;0),NOT(COUNTA(P12:AB12)&gt;0),NOT(COUNTA(AC12:AG12)&gt;2)),IF(E12="Umzonung",I12=AC12,""),""),FALSE,TRUE)</formula>
    </cfRule>
  </conditionalFormatting>
  <conditionalFormatting sqref="AD12:AD51">
    <cfRule type="expression" dxfId="203" priority="1026">
      <formula>AND(E12="Einzonung",AD12&lt;&gt;"")</formula>
    </cfRule>
    <cfRule type="expression" dxfId="202" priority="1027">
      <formula>AND(E12="Einzonung",AD12="")</formula>
    </cfRule>
    <cfRule type="expression" dxfId="201" priority="1028">
      <formula>AND(E12="Auszonung",AD12&lt;&gt;"")</formula>
    </cfRule>
    <cfRule type="expression" dxfId="200" priority="1029">
      <formula>AND(E12="Auszonung",AD12="")</formula>
    </cfRule>
    <cfRule type="expression" dxfId="199" priority="1030">
      <formula>AND(E12="Umzonung",OR(SUM(AC12:AG12)&lt;&gt;0,COUNTA(AC12:AG12)&gt;2))</formula>
    </cfRule>
    <cfRule type="expression" dxfId="198" priority="1031">
      <formula>IF(IF(AND(E12="Umzonung",SUM(I12:M12)=0,COUNTA(I12:M12)=2,NOT(SUM(AC12:AG12)&lt;&gt;0),NOT(COUNTA(P12:AB12)&gt;0),NOT(COUNTA(AC12:AG12)&gt;2)),IF(E12="Umzonung",J12=AD12,""),""),FALSE,TRUE)</formula>
    </cfRule>
  </conditionalFormatting>
  <conditionalFormatting sqref="AE12:AE51">
    <cfRule type="expression" dxfId="197" priority="1032">
      <formula>AND(E12="Einzonung",AE12&lt;&gt;"")</formula>
    </cfRule>
    <cfRule type="expression" dxfId="196" priority="1033">
      <formula>AND(E12="Einzonung",AE12="")</formula>
    </cfRule>
    <cfRule type="expression" dxfId="195" priority="1034">
      <formula>AND(E12="Auszonung",AE12&lt;&gt;"")</formula>
    </cfRule>
    <cfRule type="expression" dxfId="194" priority="1035">
      <formula>AND(E12="Auszonung",AE12="")</formula>
    </cfRule>
    <cfRule type="expression" dxfId="193" priority="1036">
      <formula>AND(E12="Umzonung",OR(SUM(AC12:AG12)&lt;&gt;0,COUNTA(AC12:AG12)&gt;2))</formula>
    </cfRule>
    <cfRule type="expression" dxfId="192" priority="1037">
      <formula>IF(IF(AND(E12="Umzonung",SUM(I12:M12)=0,COUNTA(I12:M12)=2,NOT(SUM(AC12:AG12)&lt;&gt;0),NOT(COUNTA(P12:AB12)&gt;0),NOT(COUNTA(AC12:AG12)&gt;2)),IF(E12="Umzonung",K12=AE12,""),""),FALSE,TRUE)</formula>
    </cfRule>
  </conditionalFormatting>
  <conditionalFormatting sqref="AF12:AF51">
    <cfRule type="expression" dxfId="191" priority="1038">
      <formula>AND(E12="Einzonung",AF12&lt;&gt;"")</formula>
    </cfRule>
    <cfRule type="expression" dxfId="190" priority="1039">
      <formula>AND(E12="Einzonung",AF12="")</formula>
    </cfRule>
    <cfRule type="expression" dxfId="189" priority="1040">
      <formula>AND(E12="Auszonung",AF12&lt;&gt;"")</formula>
    </cfRule>
    <cfRule type="expression" dxfId="188" priority="1041">
      <formula>AND(E12="Auszonung",AF12="")</formula>
    </cfRule>
    <cfRule type="expression" dxfId="187" priority="1042">
      <formula>AND(E12="Umzonung",OR(SUM(AC12:AG12)&lt;&gt;0,COUNTA(AC12:AG12)&gt;2))</formula>
    </cfRule>
    <cfRule type="expression" dxfId="186" priority="1043">
      <formula>IF(IF(AND(E12="Umzonung",SUM(I12:M12)=0,COUNTA(I12:M12)=2,NOT(SUM(AC12:AG12)&lt;&gt;0),NOT(COUNTA(P12:AB12)&gt;0),NOT(COUNTA(AC12:AG12)&gt;2)),IF(E12="Umzonung",L12=AF12,""),""),FALSE,TRUE)</formula>
    </cfRule>
  </conditionalFormatting>
  <conditionalFormatting sqref="AG12:AG51">
    <cfRule type="expression" dxfId="185" priority="1044">
      <formula>AND(E12="Einzonung",AG12&lt;&gt;"")</formula>
    </cfRule>
    <cfRule type="expression" dxfId="184" priority="1045">
      <formula>AND(E12="Einzonung",AG12="")</formula>
    </cfRule>
    <cfRule type="expression" dxfId="183" priority="1046">
      <formula>AND(E12="Auszonung",AG12&lt;&gt;"")</formula>
    </cfRule>
    <cfRule type="expression" dxfId="182" priority="1047">
      <formula>AND(E12="Auszonung",AG12="")</formula>
    </cfRule>
    <cfRule type="expression" dxfId="181" priority="1048">
      <formula>AND(E12="Umzonung",OR(SUM(AC12:AG12)&lt;&gt;0,COUNTA(AC12:AG12)&gt;2))</formula>
    </cfRule>
    <cfRule type="expression" dxfId="180" priority="1049">
      <formula>IF(IF(AND(E12="Umzonung",SUM(I12:M12)=0,COUNTA(I12:M12)=2,NOT(SUM(AC12:AG12)&lt;&gt;0),NOT(COUNTA(P12:AB12)&gt;0),NOT(COUNTA(AC12:AG12)&gt;2)),IF(E12="Umzonung",M12=AG12,""),""),FALSE,TRUE)</formula>
    </cfRule>
  </conditionalFormatting>
  <conditionalFormatting sqref="I12:I51">
    <cfRule type="expression" dxfId="179" priority="1050">
      <formula>AND(E12="Einzonung",OR(I12&lt;0,J12&lt;0,K12&lt;0,L12&lt;0,M12&lt;0,COUNTA(I12:M12)&gt;1))</formula>
    </cfRule>
    <cfRule type="expression" dxfId="178" priority="1051">
      <formula>AND(E12="Auszonung",OR(I12&gt;0,J12&gt;0,K12&gt;0,L12&gt;0,M12&gt;0,COUNTA(I12:M12)&gt;1))</formula>
    </cfRule>
    <cfRule type="expression" dxfId="177" priority="1052">
      <formula>AND(E12="Umzonung",OR(SUM(I12:M12)&lt;&gt;0,COUNTA(I12:M12)&gt;2))</formula>
    </cfRule>
    <cfRule type="expression" dxfId="176" priority="1053">
      <formula>IF(IF(AND(E12="Einzonung",I12&gt;0,J12="",K12="",L12="",M12="",NOT(SUM(P12:AB12)&lt;0),NOT(COUNTA(P12:AB12)&gt;1),NOT(COUNTA(AC12:AG12)&gt;0)),IF(E12="Einzonung",OR(I12=P12,I12=U12,I12=V12,I12=W12,I12=AA12,I12=AB12),""),""),FALSE,TRUE)</formula>
    </cfRule>
    <cfRule type="expression" dxfId="175" priority="1054">
      <formula>IF(IF(AND(E12="Auszonung",I12&lt;0,J12="",K12="",L12="",M12="",NOT(SUM(P12:T12)&gt;0),NOT(COUNTA(P12:T12)&gt;1),NOT(COUNTA(U12:AG12)&gt;0)),IF(E12="Auszonung",I12=P12,""),""),FALSE,TRUE)</formula>
    </cfRule>
    <cfRule type="expression" dxfId="174" priority="1055">
      <formula>IF(IF(AND(E12="Umzonung",SUM(I12:M12)=0,COUNTA(I12:M12)=2,NOT(SUM(AC12:AG12)&lt;&gt;0),NOT(COUNTA(P12:AB12)&gt;0),NOT(COUNTA(AC12:AG12)&gt;2)),IF(E12="Umzonung",I12=AC12,""),""),FALSE,TRUE)</formula>
    </cfRule>
  </conditionalFormatting>
  <conditionalFormatting sqref="J12:J51">
    <cfRule type="expression" dxfId="173" priority="1056">
      <formula>AND(E12="Einzonung",OR(I12&lt;0,J12&lt;0,K12&lt;0,L12&lt;0,M12&lt;0,COUNTA(I12:M12)&gt;1))</formula>
    </cfRule>
    <cfRule type="expression" dxfId="172" priority="1057">
      <formula>AND(E12="Auszonung",OR(I12&gt;0,J12&gt;0,K12&gt;0,L12&gt;0,M12&gt;0,COUNTA(I12:M12)&gt;1))</formula>
    </cfRule>
    <cfRule type="expression" dxfId="171" priority="1058">
      <formula>AND(E12="Umzonung",OR(SUM(I12:M12)&lt;&gt;0,COUNTA(I12:M12)&gt;2))</formula>
    </cfRule>
    <cfRule type="expression" dxfId="170" priority="1059">
      <formula>IF(IF(AND(E12="Einzonung",I12="",J12&gt;0,K12="",L12="",M12="",NOT(SUM(P12:AB12)&lt;0),NOT(COUNTA(P12:AB12)&gt;1),NOT(COUNTA(AC12:AG12)&gt;0)),IF(E12="Einzonung",OR(J12=Q12,J12=V12,J12=W12,J12=X12),""),""),FALSE,TRUE)</formula>
    </cfRule>
    <cfRule type="expression" dxfId="169" priority="1060">
      <formula>IF(IF(AND(E12="Auszonung",I12="",J12&lt;0,K12="",L12="",M12="",NOT(SUM(P12:T12)&gt;0),NOT(COUNTA(P12:T12)&gt;1),NOT(COUNTA(U12:AG12)&gt;0)),IF(E12="Auszonung",J12=Q12,""),""),FALSE,TRUE)</formula>
    </cfRule>
    <cfRule type="expression" dxfId="168" priority="1061">
      <formula>IF(IF(AND(E12="Umzonung",SUM(I12:M12)=0,COUNTA(I12:M12)=2,NOT(SUM(AC12:AG12)&lt;&gt;0),NOT(COUNTA(P12:AB12)&gt;0),NOT(COUNTA(AC12:AG12)&gt;2)),IF(E12="Umzonung",J12=AD12,""),""),FALSE,TRUE)</formula>
    </cfRule>
  </conditionalFormatting>
  <conditionalFormatting sqref="K12:K51">
    <cfRule type="expression" dxfId="167" priority="1062">
      <formula>AND(E12="Einzonung",OR(I12&lt;0,J12&lt;0,K12&lt;0,L12&lt;0,M12&lt;0,COUNTA(I12:M12)&gt;1))</formula>
    </cfRule>
    <cfRule type="expression" dxfId="166" priority="1063">
      <formula>AND(E12="Auszonung",OR(I12&gt;0,J12&gt;0,K12&gt;0,L12&gt;0,M12&gt;0,COUNTA(I12:M12)&gt;1))</formula>
    </cfRule>
    <cfRule type="expression" dxfId="165" priority="1064">
      <formula>AND(E12="Umzonung",OR(SUM(I12:M12)&lt;&gt;0,COUNTA(I12:M12)&gt;2))</formula>
    </cfRule>
    <cfRule type="expression" dxfId="164" priority="1065">
      <formula>IF(IF(AND(E12="Einzonung",I12="",J12="",K12&gt;0,L12="",M12="",NOT(SUM(P12:AB12)&lt;0),NOT(COUNTA(P12:AB12)&gt;1),NOT(COUNTA(AC12:AG12)&gt;0)),IF(E12="Einzonung",OR(K12=R12,K12=Y12),""),""),FALSE,TRUE)</formula>
    </cfRule>
    <cfRule type="expression" dxfId="163" priority="1066">
      <formula>IF(IF(AND(E12="Auszonung",I12="",J12="",K12&lt;0,L12="",M12="",NOT(SUM(P12:T12)&gt;0),NOT(COUNTA(P12:T12)&gt;1),NOT(COUNTA(U12:AG12)&gt;0)),IF(E12="Auszonung",K12=R12,""),""),FALSE,TRUE)</formula>
    </cfRule>
    <cfRule type="expression" dxfId="162" priority="1067">
      <formula>IF(IF(AND(E12="Umzonung",SUM(I12:M12)=0,COUNTA(I12:M12)=2,NOT(SUM(AC12:AG12)&lt;&gt;0),NOT(COUNTA(P12:AB12)&gt;0),NOT(COUNTA(AC12:AG12)&gt;2)),IF(E12="Umzonung",K12=AE12,""),""),FALSE,TRUE)</formula>
    </cfRule>
  </conditionalFormatting>
  <conditionalFormatting sqref="M12:M51">
    <cfRule type="expression" dxfId="161" priority="1068">
      <formula>AND(E12="Einzonung",OR(I12&lt;0,J12&lt;0,K12&lt;0,L12&lt;0,M12&lt;0,COUNTA(I12:M12)&gt;1))</formula>
    </cfRule>
    <cfRule type="expression" dxfId="160" priority="1069">
      <formula>AND(E12="Auszonung",OR(I12&gt;0,J12&gt;0,K12&gt;0,L12&gt;0,M12&gt;0,COUNTA(I12:M12)&gt;1))</formula>
    </cfRule>
    <cfRule type="expression" dxfId="159" priority="1070">
      <formula>AND(E12="Umzonung",OR(SUM(I12:M12)&lt;&gt;0,COUNTA(I12:M12)&gt;2))</formula>
    </cfRule>
    <cfRule type="expression" dxfId="158" priority="1071">
      <formula>IF(IF(AND(E12="Einzonung",I12="",J12="",K12="",L12="",M12&gt;0,NOT(SUM(P12:AB12)&lt;0),NOT(COUNTA(P12:AB12)&gt;1),NOT(COUNTA(AC12:AG12)&gt;0)),IF(E12="Einzonung",OR(M12=T12,M12=U12,M12=V12,M12=W12,M12=X12,M12=Y12,M12=Z12,M12=AA12,M12=AB12),""),""),FALSE,TRUE)</formula>
    </cfRule>
    <cfRule type="expression" dxfId="157" priority="1072">
      <formula>IF(IF(AND(E12="Auszonung",I12="",J12="",K12="",L12="",M12&lt;0,NOT(SUM(P12:T12)&gt;0),NOT(COUNTA(P12:T12)&gt;1),NOT(COUNTA(U12:AG12)&gt;0)),IF(E12="Auszonung",M12=T12,""),""),FALSE,TRUE)</formula>
    </cfRule>
    <cfRule type="expression" dxfId="156" priority="1073">
      <formula>IF(IF(AND(E12="Umzonung",SUM(I12:M12)=0,COUNTA(I12:M12)=2,NOT(SUM(AC12:AG12)&lt;&gt;0),NOT(COUNTA(P12:AB12)&gt;0),NOT(COUNTA(AC12:AG12)&gt;2)),IF(E12="Umzonung",M12=AG12,""),""),FALSE,TRUE)</formula>
    </cfRule>
  </conditionalFormatting>
  <conditionalFormatting sqref="P12:P51">
    <cfRule type="expression" dxfId="155" priority="1074">
      <formula>AND(E12="Einzonung",OR(SUM(P12:AB12)&lt;0,COUNTA(P12:AB12)&gt;1))</formula>
    </cfRule>
    <cfRule type="expression" dxfId="154" priority="1075">
      <formula>AND(E12="Auszonung",OR(SUM(P12:T12)&gt;0,COUNTA(P12:T12)&gt;1))</formula>
    </cfRule>
    <cfRule type="expression" dxfId="153" priority="1076">
      <formula>AND(E12="Umzonung",P12&lt;&gt;"")</formula>
    </cfRule>
    <cfRule type="expression" dxfId="152" priority="1077">
      <formula>AND(E12="Umzonung",P12="")</formula>
    </cfRule>
    <cfRule type="expression" dxfId="151" priority="1078">
      <formula>IF(IF(AND(E12="Einzonung",I12&gt;0,J12="",K12="",L12="",M12="",NOT(SUM(P12:AB12)&lt;0),NOT(COUNTA(P12:AB12)&gt;1),NOT(COUNTA(AC12:AG12)&gt;0)),IF(E12="Einzonung",OR(I12=P12,I12=U12,I12=V12,I12=W12,I12=AA12,I12=AB12),""),""),FALSE,TRUE)</formula>
    </cfRule>
    <cfRule type="expression" dxfId="150" priority="1079">
      <formula>IF(IF(AND(E12="Auszonung",I12&lt;0,J12="",K12="",L12="",M12="",NOT(SUM(P12:T12)&gt;0),NOT(COUNTA(P12:T12)&gt;1),NOT(COUNTA(U12:AG12)&gt;0)),IF(E12="Auszonung",I12=P12,""),""),FALSE,TRUE)</formula>
    </cfRule>
  </conditionalFormatting>
  <conditionalFormatting sqref="U12:U51">
    <cfRule type="expression" dxfId="149" priority="1080">
      <formula>AND(E12="Einzonung",OR(SUM(P12:AB12)&lt;0,COUNTA(P12:AB12)&gt;1))</formula>
    </cfRule>
    <cfRule type="expression" dxfId="148" priority="1081">
      <formula>AND(E12="Auszonung",U12&lt;&gt;"")</formula>
    </cfRule>
    <cfRule type="expression" dxfId="147" priority="1082">
      <formula>AND(E12="Auszonung",U12="")</formula>
    </cfRule>
    <cfRule type="expression" dxfId="146" priority="1083">
      <formula>AND(E12="Umzonung",U12&lt;&gt;"")</formula>
    </cfRule>
    <cfRule type="expression" dxfId="145" priority="1084">
      <formula>AND(E12="Umzonung",U12="")</formula>
    </cfRule>
    <cfRule type="expression" dxfId="144" priority="1085">
      <formula>IF(IF(AND(E12="Einzonung",I12="",J12="",K12="",L12="",M12&gt;0,NOT(SUM(P12:AB12)&lt;0),NOT(COUNTA(P12:AB12)&gt;1),NOT(COUNTA(AC12:AG12)&gt;0)),IF(E12="Einzonung",OR(M12=T12,M12=U12,M12=V12,M12=W12,M12=X12,M12=Y12,M12=Z12,M12=AA12,M12=AB12),""),""),FALSE,TRUE)</formula>
    </cfRule>
    <cfRule type="expression" dxfId="143" priority="1086">
      <formula>IF(IF(AND(E12="Einzonung",I12&gt;0,J12="",K12="",L12="",M12="",NOT(SUM(P12:AB12)&lt;0),NOT(COUNTA(P12:AB12)&gt;1),NOT(COUNTA(AC12:AG12)&gt;0)),IF(E12="Einzonung",OR(I12=P12,I12=U12,I12=V12,I12=W12,I12=AA12,I12=AB12),""),""),FALSE,TRUE)</formula>
    </cfRule>
  </conditionalFormatting>
  <conditionalFormatting sqref="V12:V51">
    <cfRule type="expression" dxfId="142" priority="1087">
      <formula>AND(E12="Einzonung",OR(SUM(P12:AB12)&lt;0,COUNTA(P12:AB12)&gt;1))</formula>
    </cfRule>
    <cfRule type="expression" dxfId="141" priority="1088">
      <formula>AND(E12="Auszonung",V12&lt;&gt;"")</formula>
    </cfRule>
    <cfRule type="expression" dxfId="140" priority="1089">
      <formula>AND(E12="Auszonung",V12="")</formula>
    </cfRule>
    <cfRule type="expression" dxfId="139" priority="1090">
      <formula>AND(E12="Umzonung",V12&lt;&gt;"")</formula>
    </cfRule>
    <cfRule type="expression" dxfId="138" priority="1091">
      <formula>AND(E12="Umzonung",V12="")</formula>
    </cfRule>
    <cfRule type="expression" dxfId="137" priority="1092">
      <formula>IF(IF(AND(E12="Einzonung",I12="",J12="",K12="",L12="",M12&gt;0,NOT(SUM(P12:AB12)&lt;0),NOT(COUNTA(P12:AB12)&gt;1),NOT(COUNTA(AC12:AG12)&gt;0)),IF(E12="Einzonung",OR(M12=T12,M12=U12,M12=V12,M12=W12,M12=X12,M12=Y12,M12=Z12,M12=AA12,M12=AB12),""),""),FALSE,TRUE)</formula>
    </cfRule>
    <cfRule type="expression" dxfId="136" priority="1093">
      <formula>IF(IF(AND(E12="Einzonung",I12="",J12&gt;0,K12="",L12="",M12="",NOT(SUM(P12:AB12)&lt;0),NOT(COUNTA(P12:AB12)&gt;1),NOT(COUNTA(AC12:AG12)&gt;0)),IF(E12="Einzonung",OR(J12=Q12,J12=V12,J12=W12,J12=X12),""),""),FALSE,TRUE)</formula>
    </cfRule>
    <cfRule type="expression" dxfId="135" priority="1094">
      <formula>IF(IF(AND(E12="Einzonung",I12&gt;0,J12="",K12="",L12="",M12="",NOT(SUM(P12:AB12)&lt;0),NOT(COUNTA(P12:AB12)&gt;1),NOT(COUNTA(AC12:AG12)&gt;0)),IF(E12="Einzonung",OR(I12=P12,I12=U12,I12=V12,I12=W12,I12=AA12,I12=AB12),""),""),FALSE,TRUE)</formula>
    </cfRule>
  </conditionalFormatting>
  <conditionalFormatting sqref="W12:W51">
    <cfRule type="expression" dxfId="134" priority="1095">
      <formula>AND(E12="Einzonung",OR(SUM(P12:AB12)&lt;0,COUNTA(P12:AB12)&gt;1))</formula>
    </cfRule>
    <cfRule type="expression" dxfId="133" priority="1096">
      <formula>AND(E12="Auszonung",W12&lt;&gt;"")</formula>
    </cfRule>
    <cfRule type="expression" dxfId="132" priority="1097">
      <formula>AND(E12="Auszonung",W12="")</formula>
    </cfRule>
    <cfRule type="expression" dxfId="131" priority="1098">
      <formula>AND(E12="Umzonung",W12&lt;&gt;"")</formula>
    </cfRule>
    <cfRule type="expression" dxfId="130" priority="1099">
      <formula>AND(E12="Umzonung",W12="")</formula>
    </cfRule>
    <cfRule type="expression" dxfId="129" priority="1100">
      <formula>IF(IF(AND(E12="Einzonung",I12="",J12="",K12="",L12="",M12&gt;0,NOT(SUM(P12:AB12)&lt;0),NOT(COUNTA(P12:AB12)&gt;1),NOT(COUNTA(AC12:AG12)&gt;0)),IF(E12="Einzonung",OR(M12=T12,M12=U12,M12=V12,M12=W12,M12=X12,M12=Y12,M12=Z12,M12=AA12,M12=AB12),""),""),FALSE,TRUE)</formula>
    </cfRule>
    <cfRule type="expression" dxfId="128" priority="1101">
      <formula>IF(IF(AND(E12="Einzonung",I12="",J12&gt;0,K12="",L12="",M12="",NOT(SUM(P12:AB12)&lt;0),NOT(COUNTA(P12:AB12)&gt;1),NOT(COUNTA(AC12:AG12)&gt;0)),IF(E12="Einzonung",OR(J12=Q12,J12=V12,J12=W12,J12=X12),""),""),FALSE,TRUE)</formula>
    </cfRule>
    <cfRule type="expression" dxfId="127" priority="1102">
      <formula>IF(IF(AND(E12="Einzonung",I12&gt;0,J12="",K12="",L12="",M12="",NOT(SUM(P12:AB12)&lt;0),NOT(COUNTA(P12:AB12)&gt;1),NOT(COUNTA(AC12:AG12)&gt;0)),IF(E12="Einzonung",OR(I12=P12,I12=U12,I12=V12,I12=W12,I12=AA12,I12=AB12),""),""),FALSE,TRUE)</formula>
    </cfRule>
  </conditionalFormatting>
  <conditionalFormatting sqref="Q12:Q51">
    <cfRule type="expression" dxfId="126" priority="1110">
      <formula>AND(E12="Einzonung",OR(SUM(P12:AB12)&lt;0,COUNTA(P12:AB12)&gt;1))</formula>
    </cfRule>
    <cfRule type="expression" dxfId="125" priority="1111">
      <formula>AND(E12="Auszonung",OR(SUM(P12:T12)&gt;0,COUNTA(P12:T12)&gt;1))</formula>
    </cfRule>
    <cfRule type="expression" dxfId="124" priority="1112">
      <formula>AND(E12="Umzonung",Q12&lt;&gt;"")</formula>
    </cfRule>
    <cfRule type="expression" dxfId="123" priority="1113">
      <formula>AND(E12="Umzonung",Q12="")</formula>
    </cfRule>
    <cfRule type="expression" dxfId="122" priority="1114">
      <formula>IF(IF(AND(E12="Einzonung",I12="",J12&gt;0,K12="",L12="",M12="",NOT(SUM(P12:AB12)&lt;0),NOT(COUNTA(P12:AB12)&gt;1),NOT(COUNTA(AC12:AG12)&gt;0)),IF(E12="Einzonung",OR(J12=Q12,J12=V12,J12=W12,J12=X12),""),""),FALSE,TRUE)</formula>
    </cfRule>
    <cfRule type="expression" dxfId="121" priority="1115">
      <formula>IF(IF(AND(E12="Auszonung",I12="",J12&lt;0,K12="",L12="",M12="",NOT(SUM(P12:T12)&gt;0),NOT(COUNTA(P12:T12)&gt;1),NOT(COUNTA(U12:AG12)&gt;0)),IF(E12="Auszonung",J12=Q12,""),""),FALSE,TRUE)</formula>
    </cfRule>
  </conditionalFormatting>
  <conditionalFormatting sqref="X12:X51">
    <cfRule type="expression" dxfId="120" priority="1116">
      <formula>AND(E12="Einzonung",OR(SUM(P12:AB12)&lt;0,COUNTA(P12:AB12)&gt;1))</formula>
    </cfRule>
    <cfRule type="expression" dxfId="119" priority="1117">
      <formula>AND(E12="Auszonung",X12&lt;&gt;"")</formula>
    </cfRule>
    <cfRule type="expression" dxfId="118" priority="1118">
      <formula>AND(E12="Auszonung",X12="")</formula>
    </cfRule>
    <cfRule type="expression" dxfId="117" priority="1119">
      <formula>AND(E12="Umzonung",X12&lt;&gt;"")</formula>
    </cfRule>
    <cfRule type="expression" dxfId="116" priority="1120">
      <formula>AND(E12="Umzonung",X12="")</formula>
    </cfRule>
    <cfRule type="expression" dxfId="115" priority="1121">
      <formula>IF(IF(AND(E12="Einzonung",I12="",J12="",K12="",L12="",M12&gt;0,NOT(SUM(P12:AB12)&lt;0),NOT(COUNTA(P12:AB12)&gt;1),NOT(COUNTA(AC12:AG12)&gt;0)),IF(E12="Einzonung",OR(M12=T12,M12=U12,M12=V12,M12=W12,M12=X12,M12=Y12,M12=Z12,M12=AA12,M12=AB12),""),""),FALSE,TRUE)</formula>
    </cfRule>
    <cfRule type="expression" dxfId="114" priority="1122">
      <formula>IF(IF(AND(E12="Einzonung",I12="",J12&gt;0,K12="",L12="",M12="",NOT(SUM(P12:AB12)&lt;0),NOT(COUNTA(P12:AB12)&gt;1),NOT(COUNTA(AC12:AG12)&gt;0)),IF(E12="Einzonung",OR(J12=Q12,J12=V12,J12=W12,J12=X12),""),""),FALSE,TRUE)</formula>
    </cfRule>
  </conditionalFormatting>
  <conditionalFormatting sqref="R12:R51">
    <cfRule type="expression" dxfId="113" priority="1123">
      <formula>AND(E12="Einzonung",OR(SUM(P12:AB12)&lt;0,COUNTA(P12:AB12)&gt;1))</formula>
    </cfRule>
    <cfRule type="expression" dxfId="112" priority="1124">
      <formula>AND(E12="Auszonung",OR(SUM(P12:T12)&gt;0,COUNTA(P12:T12)&gt;1))</formula>
    </cfRule>
    <cfRule type="expression" dxfId="111" priority="1125">
      <formula>AND(E12="Umzonung",R12&lt;&gt;"")</formula>
    </cfRule>
    <cfRule type="expression" dxfId="110" priority="1126">
      <formula>AND(E12="Umzonung",R12="")</formula>
    </cfRule>
    <cfRule type="expression" dxfId="109" priority="1127">
      <formula>IF(IF(AND(E12="Einzonung",I12="",J12="",K12&gt;0,L12="",M12="",NOT(SUM(P12:AB12)&lt;0),NOT(COUNTA(P12:AB12)&gt;1),NOT(COUNTA(AC12:AG12)&gt;0)),IF(E12="Einzonung",OR(K12=R12,K12=Y12),""),""),FALSE,TRUE)</formula>
    </cfRule>
    <cfRule type="expression" dxfId="108" priority="1128">
      <formula>IF(IF(AND(E12="Auszonung",I12="",J12="",K12&lt;0,L12="",M12="",NOT(SUM(P12:T12)&gt;0),NOT(COUNTA(P12:T12)&gt;1),NOT(COUNTA(U12:AG12)&gt;0)),IF(E12="Auszonung",K12=R12,""),""),FALSE,TRUE)</formula>
    </cfRule>
  </conditionalFormatting>
  <conditionalFormatting sqref="Y12:Y51">
    <cfRule type="expression" dxfId="107" priority="1129">
      <formula>AND(E12="Einzonung",OR(SUM(P12:AB12)&lt;0,COUNTA(P12:AB12)&gt;1))</formula>
    </cfRule>
    <cfRule type="expression" dxfId="106" priority="1130">
      <formula>AND(E12="Auszonung",Y12&lt;&gt;"")</formula>
    </cfRule>
    <cfRule type="expression" dxfId="105" priority="1131">
      <formula>AND(E12="Auszonung",Y12="")</formula>
    </cfRule>
    <cfRule type="expression" dxfId="104" priority="1132">
      <formula>AND(E12="Umzonung",Y12&lt;&gt;"")</formula>
    </cfRule>
    <cfRule type="expression" dxfId="103" priority="1133">
      <formula>AND(E12="Umzonung",Y12="")</formula>
    </cfRule>
    <cfRule type="expression" dxfId="102" priority="1134">
      <formula>IF(IF(AND(E12="Einzonung",I12="",J12="",K12="",L12="",M12&gt;0,NOT(SUM(P12:AB12)&lt;0),NOT(COUNTA(P12:AB12)&gt;1),NOT(COUNTA(AC12:AG12)&gt;0)),IF(E12="Einzonung",OR(M12=T12,M12=U12,M12=V12,M12=W12,M12=X12,M12=Y12,M12=Z12,M12=AA12,M12=AB12),""),""),FALSE,TRUE)</formula>
    </cfRule>
    <cfRule type="expression" dxfId="101" priority="1135">
      <formula>IF(IF(AND(E12="Einzonung",I12="",J12="",K12&gt;0,L12="",M12="",NOT(SUM(P12:AB12)&lt;0),NOT(COUNTA(P12:AB12)&gt;1),NOT(COUNTA(AC12:AG12)&gt;0)),IF(E12="Einzonung",OR(K12=R12,K12=Y12),""),""),FALSE,TRUE)</formula>
    </cfRule>
  </conditionalFormatting>
  <conditionalFormatting sqref="Z12:Z51">
    <cfRule type="expression" dxfId="100" priority="1136">
      <formula>AND(E12="Einzonung",OR(SUM(P12:AB12)&lt;0,COUNTA(P12:AB12)&gt;1))</formula>
    </cfRule>
    <cfRule type="expression" dxfId="99" priority="1137">
      <formula>AND(E12="Auszonung",Z12&lt;&gt;"")</formula>
    </cfRule>
    <cfRule type="expression" dxfId="98" priority="1138">
      <formula>AND(E12="Auszonung",Z12="")</formula>
    </cfRule>
    <cfRule type="expression" dxfId="97" priority="1139">
      <formula>AND(E12="Umzonung",Z12&lt;&gt;"")</formula>
    </cfRule>
    <cfRule type="expression" dxfId="96" priority="1140">
      <formula>AND(E12="Umzonung",Z12="")</formula>
    </cfRule>
    <cfRule type="expression" dxfId="95" priority="1141">
      <formula>IF(IF(AND(E12="Einzonung",I12="",J12="",K12="",L12="",M12&gt;0,NOT(SUM(P12:AB12)&lt;0),NOT(COUNTA(P12:AB12)&gt;1),NOT(COUNTA(AC12:AG12)&gt;0)),IF(E12="Einzonung",OR(M12=T12,M12=U12,M12=V12,M12=W12,M12=X12,M12=Y12,M12=Z12,M12=AA12,M12=AB12),""),""),FALSE,TRUE)</formula>
    </cfRule>
    <cfRule type="expression" dxfId="94" priority="1142">
      <formula>IF(IF(AND(E12="Einzonung",I12="",J12="",K12="",L12&gt;0,M12="",NOT(SUM(P12:AB12)&lt;0),NOT(COUNTA(P12:AB12)&gt;1),NOT(COUNTA(AC12:AG12)&gt;0)),IF(E12="Einzonung",OR(L12=S12,L12=Z12),""),""),FALSE,TRUE)</formula>
    </cfRule>
  </conditionalFormatting>
  <conditionalFormatting sqref="T12:T51">
    <cfRule type="expression" dxfId="93" priority="1143">
      <formula>AND(E12="Einzonung",OR(SUM(P12:AB12)&lt;0,COUNTA(P12:AB12)&gt;1))</formula>
    </cfRule>
    <cfRule type="expression" dxfId="92" priority="1144">
      <formula>AND(E12="Auszonung",OR(SUM(P12:T12)&gt;0,COUNTA(P12:T12)&gt;1))</formula>
    </cfRule>
    <cfRule type="expression" dxfId="91" priority="1145">
      <formula>AND(E12="Umzonung",T12&lt;&gt;"")</formula>
    </cfRule>
    <cfRule type="expression" dxfId="90" priority="1146">
      <formula>AND(E12="Umzonung",T12="")</formula>
    </cfRule>
    <cfRule type="expression" dxfId="89" priority="1147">
      <formula>IF(IF(AND(E12="Einzonung",I12="",J12="",K12="",L12="",M12&gt;0,NOT(SUM(P12:AB12)&lt;0),NOT(COUNTA(P12:AB12)&gt;1),NOT(COUNTA(AC12:AG12)&gt;0)),IF(E12="Einzonung",OR(M12=T12,M12=U12,M12=V12,M12=W12,M12=X12,M12=Y12,M12=Z12,M12=AA12,M12=AB12),""),""),FALSE,TRUE)</formula>
    </cfRule>
    <cfRule type="expression" dxfId="88" priority="1148">
      <formula>IF(IF(AND(E12="Auszonung",I12="",J12="",K12="",L12="",M12&lt;0,NOT(SUM(P12:T12)&gt;0),NOT(COUNTA(P12:T12)&gt;1),NOT(COUNTA(U12:AG12)&gt;0)),IF(E12="Auszonung",M12=T12,""),""),FALSE,TRUE)</formula>
    </cfRule>
  </conditionalFormatting>
  <conditionalFormatting sqref="N12:N51">
    <cfRule type="expression" dxfId="87" priority="1149">
      <formula>AND(E12="Einzonung",SUM(I12:M12)&lt;0)</formula>
    </cfRule>
    <cfRule type="expression" dxfId="86" priority="1150">
      <formula>AND(E12="Auszonung",SUM(I12:M12)&gt;0)</formula>
    </cfRule>
    <cfRule type="expression" dxfId="85" priority="1151">
      <formula>AND(E12="Umzonung",SUM(I12:M12)&lt;&gt;0)</formula>
    </cfRule>
  </conditionalFormatting>
  <conditionalFormatting sqref="AA12:AA51">
    <cfRule type="expression" dxfId="84" priority="1103">
      <formula>AND(E12="Einzonung",OR(SUM(P12:AB12)&lt;0,COUNTA(P12:AB12)&gt;1))</formula>
    </cfRule>
    <cfRule type="expression" dxfId="83" priority="1104">
      <formula>AND(E12="Auszonung",AA12&lt;&gt;"")</formula>
    </cfRule>
    <cfRule type="expression" dxfId="82" priority="1105">
      <formula>AND(E12="Auszonung",AA12="")</formula>
    </cfRule>
    <cfRule type="expression" dxfId="81" priority="1106">
      <formula>AND(E12="Umzonung",AA12&lt;&gt;"")</formula>
    </cfRule>
    <cfRule type="expression" dxfId="80" priority="1107">
      <formula>AND(E12="Umzonung",AA12="")</formula>
    </cfRule>
    <cfRule type="expression" dxfId="79" priority="1108">
      <formula>IF(IF(AND(E12="Einzonung",I12="",J12="",K12="",L12="",M12&gt;0,NOT(SUM(P12:AB12)&lt;0),NOT(COUNTA(P12:AB12)&gt;1),NOT(COUNTA(AC12:AG12)&gt;0)),IF(E12="Einzonung",OR(M12=T12,M12=U12,M12=V12,M12=W12,M12=X12,M12=Y12,M12=Z12,M12=AA12,M12=AB12),""),""),FALSE,TRUE)</formula>
    </cfRule>
    <cfRule type="expression" dxfId="78" priority="1109">
      <formula>IF(IF(AND(E12="Einzonung",I12&gt;0,J12="",K12="",L12="",M12="",NOT(SUM(P12:AB12)&lt;0),NOT(COUNTA(P12:AB12)&gt;1),NOT(COUNTA(AC12:AG12)&gt;0)),IF(E12="Einzonung",OR(I12=P12,I12=U12,I12=V12,I12=W12,I12=AA12,I12=AB12),""),""),FALSE,TRUE)</formula>
    </cfRule>
  </conditionalFormatting>
  <conditionalFormatting sqref="AB12:AB51">
    <cfRule type="expression" dxfId="77" priority="1">
      <formula>AND(E12="Einzonung",OR(SUM(P12:AB12)&lt;0,COUNTA(P12:AB12)&gt;1))</formula>
    </cfRule>
    <cfRule type="expression" dxfId="76" priority="2">
      <formula>AND(E12="Auszonung",AB12&lt;&gt;"")</formula>
    </cfRule>
    <cfRule type="expression" dxfId="75" priority="3">
      <formula>AND(E12="Auszonung",AB12="")</formula>
    </cfRule>
    <cfRule type="expression" dxfId="74" priority="4">
      <formula>AND(E12="Umzonung",AB12&lt;&gt;"")</formula>
    </cfRule>
    <cfRule type="expression" dxfId="73" priority="5">
      <formula>AND(E12="Umzonung",AB12="")</formula>
    </cfRule>
    <cfRule type="expression" dxfId="72" priority="6">
      <formula>IF(IF(AND(E12="Einzonung",I12="",J12="",K12="",L12="",M12&gt;0,NOT(SUM(P12:AB12)&lt;0),NOT(COUNTA(P12:AB12)&gt;1),NOT(COUNTA(AC12:AG12)&gt;0)),IF(E12="Einzonung",OR(M12=T12,M12=U12,M12=V12,M12=W12,M12=X12,M12=Y12,M12=Z12,M12=AA12,M12=AB12),""),""),FALSE,TRUE)</formula>
    </cfRule>
    <cfRule type="expression" dxfId="71" priority="7">
      <formula>IF(IF(AND(E12="Einzonung",I12&gt;0,J12="",K12="",L12="",M12="",NOT(SUM(P12:AB12)&lt;0),NOT(COUNTA(P12:AB12)&gt;1),NOT(COUNTA(AC12:AG12)&gt;0)),IF(E12="Einzonung",OR(I12=P12,I12=U12,I12=V12,I12=W12,I12=AA12,I12=AB12),""),""),FALSE,TRUE)</formula>
    </cfRule>
  </conditionalFormatting>
  <dataValidations disablePrompts="1" xWindow="1743" yWindow="740" count="5">
    <dataValidation allowBlank="1" prompt="Die Summe einer Umzonung (Fall 3, Spalten 26 bis 30) muss in jedem Fall 0 ergeben." sqref="AC12:AG51"/>
    <dataValidation operator="greaterThan" allowBlank="1" showInputMessage="1" showErrorMessage="1" sqref="D12:D51"/>
    <dataValidation operator="equal" allowBlank="1" showInputMessage="1" showErrorMessage="1" sqref="I12:I51"/>
    <dataValidation type="list" allowBlank="1" showErrorMessage="1" error="Bei der Spalte 13 muss entweder der Wert ja oder der Wert nein eingefügt werden." prompt="Bei der Spalte 13 muss entweder der Wert ja oder der Wert nein eingefügt werden." sqref="O12:O51">
      <formula1>$O$9:$O$10</formula1>
    </dataValidation>
    <dataValidation type="list" allowBlank="1" showErrorMessage="1" error="Bei der Spalte 3 dürfen nur die Werte Einzonung, Umzonung oder Auszonung eingefügt werden. Verlagerungen müssen als Aus-/Einzonung deklariert sein." prompt="Bei der Spalte 3 dürfen nur die Werte Einzonung, Umzonung oder Auszonung eingefügt werden. Verlagerungen müssen als Aus-/Einzonung deklariert sein." sqref="E12:E51">
      <formula1>$E$8:$E$10</formula1>
    </dataValidation>
  </dataValidations>
  <printOptions horizontalCentered="1"/>
  <pageMargins left="0.39370078740157483" right="0.39370078740157483" top="0.78740157480314965" bottom="0.78740157480314965" header="0.31496062992125984" footer="0.31496062992125984"/>
  <pageSetup paperSize="8" scale="74" fitToHeight="0" orientation="landscape" r:id="rId1"/>
  <headerFooter>
    <oddFooter>&amp;RSeite &amp;P</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disablePrompts="1" xWindow="1743" yWindow="740" count="1">
        <x14:dataValidation type="list" allowBlank="1" showErrorMessage="1" error="Diese Zelle muss einen Namen einer Politischen Gemeinde des Kantons Thurgau enthalten (siehe Auswahlliste)." prompt="Diese Zelle muss einen Namen einer Politischen Gemeinde des Kantons Thurgau enthalten (siehe Auswahlliste).">
          <x14:formula1>
            <xm:f>Hilfstabelle!$B$3:$B$82</xm:f>
          </x14:formula1>
          <xm:sqref>H2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Q112"/>
  <sheetViews>
    <sheetView zoomScaleNormal="100" zoomScalePageLayoutView="80" workbookViewId="0">
      <pane xSplit="2" ySplit="12" topLeftCell="C13" activePane="bottomRight" state="frozen"/>
      <selection pane="topRight" activeCell="C1" sqref="C1"/>
      <selection pane="bottomLeft" activeCell="A14" sqref="A14"/>
      <selection pane="bottomRight" activeCell="B13" sqref="B13"/>
    </sheetView>
  </sheetViews>
  <sheetFormatPr baseColWidth="10" defaultColWidth="3" defaultRowHeight="15" customHeight="1" x14ac:dyDescent="0.2"/>
  <cols>
    <col min="1" max="1" width="3" style="93"/>
    <col min="2" max="2" width="8.77734375" style="115" customWidth="1"/>
    <col min="3" max="3" width="8.77734375" style="93" customWidth="1"/>
    <col min="4" max="5" width="8.77734375" style="115" customWidth="1"/>
    <col min="6" max="6" width="117.77734375" style="116" customWidth="1"/>
    <col min="7" max="10" width="8.77734375" style="93" customWidth="1"/>
    <col min="11" max="14" width="3" style="93" customWidth="1"/>
    <col min="15" max="16" width="3" style="93"/>
    <col min="17" max="17" width="3" style="93" customWidth="1"/>
    <col min="18" max="16384" width="3" style="93"/>
  </cols>
  <sheetData>
    <row r="2" spans="2:11" ht="18" customHeight="1" x14ac:dyDescent="0.2">
      <c r="B2" s="319" t="s">
        <v>15</v>
      </c>
      <c r="C2" s="319"/>
      <c r="D2" s="319"/>
      <c r="E2" s="319"/>
      <c r="F2" s="82"/>
    </row>
    <row r="3" spans="2:11" ht="15.75" customHeight="1" thickBot="1" x14ac:dyDescent="0.25">
      <c r="B3" s="328">
        <f ca="1">TODAY()</f>
        <v>45049</v>
      </c>
      <c r="C3" s="328"/>
      <c r="D3" s="328"/>
      <c r="E3" s="328"/>
      <c r="F3" s="328"/>
    </row>
    <row r="4" spans="2:11" ht="30" customHeight="1" x14ac:dyDescent="0.2">
      <c r="B4" s="336" t="s">
        <v>242</v>
      </c>
      <c r="C4" s="295" t="s">
        <v>134</v>
      </c>
      <c r="D4" s="321" t="s">
        <v>3</v>
      </c>
      <c r="E4" s="323"/>
      <c r="F4" s="295" t="s">
        <v>4</v>
      </c>
      <c r="G4" s="321" t="s">
        <v>25</v>
      </c>
      <c r="H4" s="322"/>
      <c r="I4" s="322"/>
      <c r="J4" s="323"/>
    </row>
    <row r="5" spans="2:11" ht="15" customHeight="1" thickBot="1" x14ac:dyDescent="0.25">
      <c r="B5" s="337"/>
      <c r="C5" s="296"/>
      <c r="D5" s="324"/>
      <c r="E5" s="326"/>
      <c r="F5" s="296"/>
      <c r="G5" s="324"/>
      <c r="H5" s="325"/>
      <c r="I5" s="325"/>
      <c r="J5" s="326"/>
    </row>
    <row r="6" spans="2:11" ht="15" customHeight="1" x14ac:dyDescent="0.2">
      <c r="B6" s="337"/>
      <c r="C6" s="296"/>
      <c r="D6" s="13" t="s">
        <v>13</v>
      </c>
      <c r="E6" s="7" t="s">
        <v>12</v>
      </c>
      <c r="F6" s="296"/>
      <c r="G6" s="283" t="s">
        <v>27</v>
      </c>
      <c r="H6" s="280" t="s">
        <v>28</v>
      </c>
      <c r="I6" s="280" t="s">
        <v>29</v>
      </c>
      <c r="J6" s="310" t="s">
        <v>30</v>
      </c>
    </row>
    <row r="7" spans="2:11" ht="15" customHeight="1" x14ac:dyDescent="0.2">
      <c r="B7" s="337"/>
      <c r="C7" s="296"/>
      <c r="D7" s="236" t="s">
        <v>8</v>
      </c>
      <c r="E7" s="14" t="s">
        <v>8</v>
      </c>
      <c r="F7" s="296"/>
      <c r="G7" s="284"/>
      <c r="H7" s="281"/>
      <c r="I7" s="281"/>
      <c r="J7" s="311"/>
    </row>
    <row r="8" spans="2:11" ht="15" customHeight="1" x14ac:dyDescent="0.2">
      <c r="B8" s="337"/>
      <c r="C8" s="296"/>
      <c r="D8" s="236" t="s">
        <v>11</v>
      </c>
      <c r="E8" s="14" t="s">
        <v>11</v>
      </c>
      <c r="F8" s="296"/>
      <c r="G8" s="284"/>
      <c r="H8" s="281"/>
      <c r="I8" s="281"/>
      <c r="J8" s="311"/>
    </row>
    <row r="9" spans="2:11" ht="15" customHeight="1" x14ac:dyDescent="0.2">
      <c r="B9" s="337"/>
      <c r="C9" s="296"/>
      <c r="D9" s="236" t="s">
        <v>9</v>
      </c>
      <c r="E9" s="14" t="s">
        <v>9</v>
      </c>
      <c r="F9" s="296"/>
      <c r="G9" s="284"/>
      <c r="H9" s="281"/>
      <c r="I9" s="281"/>
      <c r="J9" s="311"/>
    </row>
    <row r="10" spans="2:11" ht="15" customHeight="1" x14ac:dyDescent="0.2">
      <c r="B10" s="337"/>
      <c r="C10" s="296"/>
      <c r="D10" s="236" t="s">
        <v>10</v>
      </c>
      <c r="E10" s="14" t="s">
        <v>10</v>
      </c>
      <c r="F10" s="296"/>
      <c r="G10" s="284"/>
      <c r="H10" s="281"/>
      <c r="I10" s="281"/>
      <c r="J10" s="311"/>
    </row>
    <row r="11" spans="2:11" s="215" customFormat="1" ht="15" customHeight="1" thickBot="1" x14ac:dyDescent="0.25">
      <c r="B11" s="338"/>
      <c r="C11" s="297"/>
      <c r="D11" s="237" t="s">
        <v>135</v>
      </c>
      <c r="E11" s="15" t="s">
        <v>135</v>
      </c>
      <c r="F11" s="297"/>
      <c r="G11" s="285"/>
      <c r="H11" s="282"/>
      <c r="I11" s="282"/>
      <c r="J11" s="312"/>
      <c r="K11" s="93"/>
    </row>
    <row r="12" spans="2:11" s="109" customFormat="1" ht="15.75" customHeight="1" thickBot="1" x14ac:dyDescent="0.25">
      <c r="B12" s="16">
        <v>1</v>
      </c>
      <c r="C12" s="17">
        <v>2</v>
      </c>
      <c r="D12" s="18">
        <v>3</v>
      </c>
      <c r="E12" s="19">
        <v>4</v>
      </c>
      <c r="F12" s="16">
        <v>5</v>
      </c>
      <c r="G12" s="18">
        <v>6</v>
      </c>
      <c r="H12" s="20">
        <v>7</v>
      </c>
      <c r="I12" s="20">
        <v>8</v>
      </c>
      <c r="J12" s="19">
        <v>9</v>
      </c>
    </row>
    <row r="13" spans="2:11" s="1" customFormat="1" ht="15" customHeight="1" x14ac:dyDescent="0.2">
      <c r="B13" s="172"/>
      <c r="C13" s="21"/>
      <c r="D13" s="173"/>
      <c r="E13" s="174"/>
      <c r="F13" s="175"/>
      <c r="G13" s="176"/>
      <c r="H13" s="177"/>
      <c r="I13" s="177"/>
      <c r="J13" s="178"/>
    </row>
    <row r="14" spans="2:11" s="1" customFormat="1" ht="15" customHeight="1" x14ac:dyDescent="0.2">
      <c r="B14" s="179"/>
      <c r="C14" s="22"/>
      <c r="D14" s="180"/>
      <c r="E14" s="181"/>
      <c r="F14" s="182"/>
      <c r="G14" s="183"/>
      <c r="H14" s="184"/>
      <c r="I14" s="184"/>
      <c r="J14" s="185"/>
    </row>
    <row r="15" spans="2:11" s="1" customFormat="1" ht="15" customHeight="1" x14ac:dyDescent="0.2">
      <c r="B15" s="179"/>
      <c r="C15" s="22"/>
      <c r="D15" s="180"/>
      <c r="E15" s="181"/>
      <c r="F15" s="182"/>
      <c r="G15" s="183"/>
      <c r="H15" s="184"/>
      <c r="I15" s="184"/>
      <c r="J15" s="185"/>
    </row>
    <row r="16" spans="2:11" s="1" customFormat="1" ht="15" customHeight="1" x14ac:dyDescent="0.2">
      <c r="B16" s="179"/>
      <c r="C16" s="22"/>
      <c r="D16" s="180"/>
      <c r="E16" s="181"/>
      <c r="F16" s="182"/>
      <c r="G16" s="183"/>
      <c r="H16" s="184"/>
      <c r="I16" s="184"/>
      <c r="J16" s="185"/>
    </row>
    <row r="17" spans="2:10" s="1" customFormat="1" ht="15" customHeight="1" x14ac:dyDescent="0.2">
      <c r="B17" s="179"/>
      <c r="C17" s="22"/>
      <c r="D17" s="180"/>
      <c r="E17" s="181"/>
      <c r="F17" s="182"/>
      <c r="G17" s="183"/>
      <c r="H17" s="184"/>
      <c r="I17" s="184"/>
      <c r="J17" s="185"/>
    </row>
    <row r="18" spans="2:10" s="1" customFormat="1" ht="15" customHeight="1" x14ac:dyDescent="0.2">
      <c r="B18" s="179"/>
      <c r="C18" s="22"/>
      <c r="D18" s="180"/>
      <c r="E18" s="181"/>
      <c r="F18" s="182"/>
      <c r="G18" s="183"/>
      <c r="H18" s="184"/>
      <c r="I18" s="184"/>
      <c r="J18" s="185"/>
    </row>
    <row r="19" spans="2:10" s="1" customFormat="1" ht="15" customHeight="1" x14ac:dyDescent="0.2">
      <c r="B19" s="179"/>
      <c r="C19" s="22"/>
      <c r="D19" s="180"/>
      <c r="E19" s="181"/>
      <c r="F19" s="182"/>
      <c r="G19" s="183"/>
      <c r="H19" s="184"/>
      <c r="I19" s="184"/>
      <c r="J19" s="185"/>
    </row>
    <row r="20" spans="2:10" s="1" customFormat="1" ht="15" customHeight="1" x14ac:dyDescent="0.2">
      <c r="B20" s="179"/>
      <c r="C20" s="22"/>
      <c r="D20" s="180"/>
      <c r="E20" s="181"/>
      <c r="F20" s="182"/>
      <c r="G20" s="183"/>
      <c r="H20" s="184"/>
      <c r="I20" s="184"/>
      <c r="J20" s="185"/>
    </row>
    <row r="21" spans="2:10" s="1" customFormat="1" ht="15" customHeight="1" x14ac:dyDescent="0.2">
      <c r="B21" s="179"/>
      <c r="C21" s="22"/>
      <c r="D21" s="180"/>
      <c r="E21" s="181"/>
      <c r="F21" s="182"/>
      <c r="G21" s="183"/>
      <c r="H21" s="184"/>
      <c r="I21" s="184"/>
      <c r="J21" s="185"/>
    </row>
    <row r="22" spans="2:10" s="1" customFormat="1" ht="15" customHeight="1" x14ac:dyDescent="0.2">
      <c r="B22" s="179"/>
      <c r="C22" s="22"/>
      <c r="D22" s="180"/>
      <c r="E22" s="181"/>
      <c r="F22" s="182"/>
      <c r="G22" s="183"/>
      <c r="H22" s="184"/>
      <c r="I22" s="184"/>
      <c r="J22" s="185"/>
    </row>
    <row r="23" spans="2:10" s="1" customFormat="1" ht="15" customHeight="1" x14ac:dyDescent="0.2">
      <c r="B23" s="179"/>
      <c r="C23" s="22"/>
      <c r="D23" s="180"/>
      <c r="E23" s="181"/>
      <c r="F23" s="182"/>
      <c r="G23" s="183"/>
      <c r="H23" s="184"/>
      <c r="I23" s="184"/>
      <c r="J23" s="185"/>
    </row>
    <row r="24" spans="2:10" s="1" customFormat="1" ht="15" customHeight="1" x14ac:dyDescent="0.2">
      <c r="B24" s="179"/>
      <c r="C24" s="22"/>
      <c r="D24" s="180"/>
      <c r="E24" s="181"/>
      <c r="F24" s="182"/>
      <c r="G24" s="183"/>
      <c r="H24" s="184"/>
      <c r="I24" s="184"/>
      <c r="J24" s="185"/>
    </row>
    <row r="25" spans="2:10" s="1" customFormat="1" ht="15" customHeight="1" x14ac:dyDescent="0.2">
      <c r="B25" s="179"/>
      <c r="C25" s="22"/>
      <c r="D25" s="180"/>
      <c r="E25" s="181"/>
      <c r="F25" s="182"/>
      <c r="G25" s="183"/>
      <c r="H25" s="184"/>
      <c r="I25" s="184"/>
      <c r="J25" s="185"/>
    </row>
    <row r="26" spans="2:10" s="1" customFormat="1" ht="15" customHeight="1" x14ac:dyDescent="0.2">
      <c r="B26" s="179"/>
      <c r="C26" s="22"/>
      <c r="D26" s="180"/>
      <c r="E26" s="181"/>
      <c r="F26" s="182"/>
      <c r="G26" s="183"/>
      <c r="H26" s="184"/>
      <c r="I26" s="184"/>
      <c r="J26" s="185"/>
    </row>
    <row r="27" spans="2:10" s="1" customFormat="1" ht="15" customHeight="1" x14ac:dyDescent="0.2">
      <c r="B27" s="179"/>
      <c r="C27" s="22"/>
      <c r="D27" s="180"/>
      <c r="E27" s="181"/>
      <c r="F27" s="182"/>
      <c r="G27" s="183"/>
      <c r="H27" s="184"/>
      <c r="I27" s="184"/>
      <c r="J27" s="185"/>
    </row>
    <row r="28" spans="2:10" s="1" customFormat="1" ht="15" customHeight="1" x14ac:dyDescent="0.2">
      <c r="B28" s="179"/>
      <c r="C28" s="22"/>
      <c r="D28" s="180"/>
      <c r="E28" s="181"/>
      <c r="F28" s="182"/>
      <c r="G28" s="183"/>
      <c r="H28" s="184"/>
      <c r="I28" s="184"/>
      <c r="J28" s="185"/>
    </row>
    <row r="29" spans="2:10" s="1" customFormat="1" ht="15" customHeight="1" x14ac:dyDescent="0.2">
      <c r="B29" s="179"/>
      <c r="C29" s="22"/>
      <c r="D29" s="180"/>
      <c r="E29" s="181"/>
      <c r="F29" s="182"/>
      <c r="G29" s="183"/>
      <c r="H29" s="184"/>
      <c r="I29" s="184"/>
      <c r="J29" s="185"/>
    </row>
    <row r="30" spans="2:10" s="1" customFormat="1" ht="15" customHeight="1" x14ac:dyDescent="0.2">
      <c r="B30" s="179"/>
      <c r="C30" s="22"/>
      <c r="D30" s="180"/>
      <c r="E30" s="181"/>
      <c r="F30" s="182"/>
      <c r="G30" s="183"/>
      <c r="H30" s="184"/>
      <c r="I30" s="184"/>
      <c r="J30" s="185"/>
    </row>
    <row r="31" spans="2:10" s="1" customFormat="1" ht="15" customHeight="1" x14ac:dyDescent="0.2">
      <c r="B31" s="179"/>
      <c r="C31" s="22"/>
      <c r="D31" s="180"/>
      <c r="E31" s="181"/>
      <c r="F31" s="182"/>
      <c r="G31" s="183"/>
      <c r="H31" s="184"/>
      <c r="I31" s="184"/>
      <c r="J31" s="185"/>
    </row>
    <row r="32" spans="2:10" s="1" customFormat="1" ht="15" customHeight="1" x14ac:dyDescent="0.2">
      <c r="B32" s="179"/>
      <c r="C32" s="22"/>
      <c r="D32" s="180"/>
      <c r="E32" s="181"/>
      <c r="F32" s="182"/>
      <c r="G32" s="183"/>
      <c r="H32" s="184"/>
      <c r="I32" s="184"/>
      <c r="J32" s="185"/>
    </row>
    <row r="33" spans="2:10" s="1" customFormat="1" ht="15" customHeight="1" x14ac:dyDescent="0.2">
      <c r="B33" s="179"/>
      <c r="C33" s="22"/>
      <c r="D33" s="180"/>
      <c r="E33" s="181"/>
      <c r="F33" s="182"/>
      <c r="G33" s="183"/>
      <c r="H33" s="184"/>
      <c r="I33" s="184"/>
      <c r="J33" s="185"/>
    </row>
    <row r="34" spans="2:10" s="1" customFormat="1" ht="15" customHeight="1" x14ac:dyDescent="0.2">
      <c r="B34" s="179"/>
      <c r="C34" s="22"/>
      <c r="D34" s="180"/>
      <c r="E34" s="181"/>
      <c r="F34" s="182"/>
      <c r="G34" s="183"/>
      <c r="H34" s="184"/>
      <c r="I34" s="184"/>
      <c r="J34" s="185"/>
    </row>
    <row r="35" spans="2:10" s="1" customFormat="1" ht="15" customHeight="1" x14ac:dyDescent="0.2">
      <c r="B35" s="179"/>
      <c r="C35" s="22"/>
      <c r="D35" s="180"/>
      <c r="E35" s="181"/>
      <c r="F35" s="182"/>
      <c r="G35" s="183"/>
      <c r="H35" s="184"/>
      <c r="I35" s="184"/>
      <c r="J35" s="185"/>
    </row>
    <row r="36" spans="2:10" s="1" customFormat="1" ht="15" customHeight="1" x14ac:dyDescent="0.2">
      <c r="B36" s="179"/>
      <c r="C36" s="22"/>
      <c r="D36" s="180"/>
      <c r="E36" s="181"/>
      <c r="F36" s="182"/>
      <c r="G36" s="183"/>
      <c r="H36" s="184"/>
      <c r="I36" s="184"/>
      <c r="J36" s="185"/>
    </row>
    <row r="37" spans="2:10" s="1" customFormat="1" ht="15" customHeight="1" x14ac:dyDescent="0.2">
      <c r="B37" s="179"/>
      <c r="C37" s="22"/>
      <c r="D37" s="180"/>
      <c r="E37" s="181"/>
      <c r="F37" s="182"/>
      <c r="G37" s="183"/>
      <c r="H37" s="184"/>
      <c r="I37" s="184"/>
      <c r="J37" s="185"/>
    </row>
    <row r="38" spans="2:10" s="1" customFormat="1" ht="15" customHeight="1" x14ac:dyDescent="0.2">
      <c r="B38" s="179"/>
      <c r="C38" s="22"/>
      <c r="D38" s="180"/>
      <c r="E38" s="181"/>
      <c r="F38" s="182"/>
      <c r="G38" s="183"/>
      <c r="H38" s="184"/>
      <c r="I38" s="184"/>
      <c r="J38" s="185"/>
    </row>
    <row r="39" spans="2:10" s="1" customFormat="1" ht="15" customHeight="1" x14ac:dyDescent="0.2">
      <c r="B39" s="179"/>
      <c r="C39" s="22"/>
      <c r="D39" s="180"/>
      <c r="E39" s="181"/>
      <c r="F39" s="182"/>
      <c r="G39" s="183"/>
      <c r="H39" s="184"/>
      <c r="I39" s="184"/>
      <c r="J39" s="185"/>
    </row>
    <row r="40" spans="2:10" s="1" customFormat="1" ht="15" customHeight="1" x14ac:dyDescent="0.2">
      <c r="B40" s="179"/>
      <c r="C40" s="22"/>
      <c r="D40" s="180"/>
      <c r="E40" s="181"/>
      <c r="F40" s="182"/>
      <c r="G40" s="183"/>
      <c r="H40" s="184"/>
      <c r="I40" s="184"/>
      <c r="J40" s="185"/>
    </row>
    <row r="41" spans="2:10" s="1" customFormat="1" ht="15" customHeight="1" x14ac:dyDescent="0.2">
      <c r="B41" s="179"/>
      <c r="C41" s="22"/>
      <c r="D41" s="180"/>
      <c r="E41" s="181"/>
      <c r="F41" s="182"/>
      <c r="G41" s="183"/>
      <c r="H41" s="184"/>
      <c r="I41" s="184"/>
      <c r="J41" s="185"/>
    </row>
    <row r="42" spans="2:10" s="1" customFormat="1" ht="15" customHeight="1" x14ac:dyDescent="0.2">
      <c r="B42" s="179"/>
      <c r="C42" s="22"/>
      <c r="D42" s="180"/>
      <c r="E42" s="181"/>
      <c r="F42" s="182"/>
      <c r="G42" s="183"/>
      <c r="H42" s="184"/>
      <c r="I42" s="184"/>
      <c r="J42" s="185"/>
    </row>
    <row r="43" spans="2:10" s="1" customFormat="1" ht="15" customHeight="1" x14ac:dyDescent="0.2">
      <c r="B43" s="179"/>
      <c r="C43" s="22"/>
      <c r="D43" s="180"/>
      <c r="E43" s="181"/>
      <c r="F43" s="182"/>
      <c r="G43" s="183"/>
      <c r="H43" s="184"/>
      <c r="I43" s="184"/>
      <c r="J43" s="185"/>
    </row>
    <row r="44" spans="2:10" s="1" customFormat="1" ht="15" customHeight="1" x14ac:dyDescent="0.2">
      <c r="B44" s="179"/>
      <c r="C44" s="22"/>
      <c r="D44" s="180"/>
      <c r="E44" s="181"/>
      <c r="F44" s="182"/>
      <c r="G44" s="183"/>
      <c r="H44" s="184"/>
      <c r="I44" s="184"/>
      <c r="J44" s="185"/>
    </row>
    <row r="45" spans="2:10" s="1" customFormat="1" ht="15" customHeight="1" x14ac:dyDescent="0.2">
      <c r="B45" s="179"/>
      <c r="C45" s="22"/>
      <c r="D45" s="180"/>
      <c r="E45" s="181"/>
      <c r="F45" s="182"/>
      <c r="G45" s="183"/>
      <c r="H45" s="184"/>
      <c r="I45" s="184"/>
      <c r="J45" s="185"/>
    </row>
    <row r="46" spans="2:10" s="1" customFormat="1" ht="15" customHeight="1" x14ac:dyDescent="0.2">
      <c r="B46" s="179"/>
      <c r="C46" s="22"/>
      <c r="D46" s="180"/>
      <c r="E46" s="181"/>
      <c r="F46" s="182"/>
      <c r="G46" s="183"/>
      <c r="H46" s="184"/>
      <c r="I46" s="184"/>
      <c r="J46" s="185"/>
    </row>
    <row r="47" spans="2:10" s="1" customFormat="1" ht="15" customHeight="1" x14ac:dyDescent="0.2">
      <c r="B47" s="179"/>
      <c r="C47" s="22"/>
      <c r="D47" s="180"/>
      <c r="E47" s="181"/>
      <c r="F47" s="182"/>
      <c r="G47" s="183"/>
      <c r="H47" s="184"/>
      <c r="I47" s="184"/>
      <c r="J47" s="185"/>
    </row>
    <row r="48" spans="2:10" s="1" customFormat="1" ht="15" customHeight="1" x14ac:dyDescent="0.2">
      <c r="B48" s="179"/>
      <c r="C48" s="22"/>
      <c r="D48" s="180"/>
      <c r="E48" s="181"/>
      <c r="F48" s="182"/>
      <c r="G48" s="183"/>
      <c r="H48" s="184"/>
      <c r="I48" s="184"/>
      <c r="J48" s="185"/>
    </row>
    <row r="49" spans="2:10" s="1" customFormat="1" ht="15" customHeight="1" x14ac:dyDescent="0.2">
      <c r="B49" s="179"/>
      <c r="C49" s="22"/>
      <c r="D49" s="180"/>
      <c r="E49" s="181"/>
      <c r="F49" s="182"/>
      <c r="G49" s="183"/>
      <c r="H49" s="184"/>
      <c r="I49" s="184"/>
      <c r="J49" s="185"/>
    </row>
    <row r="50" spans="2:10" s="1" customFormat="1" ht="15" customHeight="1" x14ac:dyDescent="0.2">
      <c r="B50" s="179"/>
      <c r="C50" s="22"/>
      <c r="D50" s="180"/>
      <c r="E50" s="181"/>
      <c r="F50" s="182"/>
      <c r="G50" s="183"/>
      <c r="H50" s="184"/>
      <c r="I50" s="184"/>
      <c r="J50" s="185"/>
    </row>
    <row r="51" spans="2:10" s="1" customFormat="1" ht="15" customHeight="1" x14ac:dyDescent="0.2">
      <c r="B51" s="179"/>
      <c r="C51" s="22"/>
      <c r="D51" s="180"/>
      <c r="E51" s="181"/>
      <c r="F51" s="182"/>
      <c r="G51" s="183"/>
      <c r="H51" s="184"/>
      <c r="I51" s="184"/>
      <c r="J51" s="185"/>
    </row>
    <row r="52" spans="2:10" s="1" customFormat="1" ht="15" customHeight="1" x14ac:dyDescent="0.2">
      <c r="B52" s="179"/>
      <c r="C52" s="22"/>
      <c r="D52" s="180"/>
      <c r="E52" s="181"/>
      <c r="F52" s="182"/>
      <c r="G52" s="183"/>
      <c r="H52" s="184"/>
      <c r="I52" s="184"/>
      <c r="J52" s="185"/>
    </row>
    <row r="53" spans="2:10" s="1" customFormat="1" ht="15" customHeight="1" x14ac:dyDescent="0.2">
      <c r="B53" s="179"/>
      <c r="C53" s="22"/>
      <c r="D53" s="180"/>
      <c r="E53" s="181"/>
      <c r="F53" s="182"/>
      <c r="G53" s="183"/>
      <c r="H53" s="184"/>
      <c r="I53" s="184"/>
      <c r="J53" s="185"/>
    </row>
    <row r="54" spans="2:10" s="1" customFormat="1" ht="15" customHeight="1" x14ac:dyDescent="0.2">
      <c r="B54" s="179"/>
      <c r="C54" s="22"/>
      <c r="D54" s="180"/>
      <c r="E54" s="181"/>
      <c r="F54" s="182"/>
      <c r="G54" s="183"/>
      <c r="H54" s="184"/>
      <c r="I54" s="184"/>
      <c r="J54" s="185"/>
    </row>
    <row r="55" spans="2:10" s="1" customFormat="1" ht="15" customHeight="1" x14ac:dyDescent="0.2">
      <c r="B55" s="179"/>
      <c r="C55" s="22"/>
      <c r="D55" s="180"/>
      <c r="E55" s="181"/>
      <c r="F55" s="182"/>
      <c r="G55" s="183"/>
      <c r="H55" s="184"/>
      <c r="I55" s="184"/>
      <c r="J55" s="185"/>
    </row>
    <row r="56" spans="2:10" s="1" customFormat="1" ht="15" customHeight="1" x14ac:dyDescent="0.2">
      <c r="B56" s="179"/>
      <c r="C56" s="22"/>
      <c r="D56" s="180"/>
      <c r="E56" s="181"/>
      <c r="F56" s="182"/>
      <c r="G56" s="183"/>
      <c r="H56" s="184"/>
      <c r="I56" s="184"/>
      <c r="J56" s="185"/>
    </row>
    <row r="57" spans="2:10" s="1" customFormat="1" ht="15" customHeight="1" x14ac:dyDescent="0.2">
      <c r="B57" s="179"/>
      <c r="C57" s="22"/>
      <c r="D57" s="180"/>
      <c r="E57" s="181"/>
      <c r="F57" s="182"/>
      <c r="G57" s="183"/>
      <c r="H57" s="184"/>
      <c r="I57" s="184"/>
      <c r="J57" s="185"/>
    </row>
    <row r="58" spans="2:10" s="1" customFormat="1" ht="15" customHeight="1" x14ac:dyDescent="0.2">
      <c r="B58" s="179"/>
      <c r="C58" s="22"/>
      <c r="D58" s="180"/>
      <c r="E58" s="181"/>
      <c r="F58" s="182"/>
      <c r="G58" s="183"/>
      <c r="H58" s="184"/>
      <c r="I58" s="184"/>
      <c r="J58" s="185"/>
    </row>
    <row r="59" spans="2:10" s="1" customFormat="1" ht="15" customHeight="1" x14ac:dyDescent="0.2">
      <c r="B59" s="179"/>
      <c r="C59" s="22"/>
      <c r="D59" s="180"/>
      <c r="E59" s="181"/>
      <c r="F59" s="182"/>
      <c r="G59" s="183"/>
      <c r="H59" s="184"/>
      <c r="I59" s="184"/>
      <c r="J59" s="185"/>
    </row>
    <row r="60" spans="2:10" s="1" customFormat="1" ht="15" customHeight="1" x14ac:dyDescent="0.2">
      <c r="B60" s="179"/>
      <c r="C60" s="22"/>
      <c r="D60" s="180"/>
      <c r="E60" s="181"/>
      <c r="F60" s="182"/>
      <c r="G60" s="183"/>
      <c r="H60" s="184"/>
      <c r="I60" s="184"/>
      <c r="J60" s="185"/>
    </row>
    <row r="61" spans="2:10" s="1" customFormat="1" ht="15" customHeight="1" x14ac:dyDescent="0.2">
      <c r="B61" s="179"/>
      <c r="C61" s="22"/>
      <c r="D61" s="180"/>
      <c r="E61" s="181"/>
      <c r="F61" s="182"/>
      <c r="G61" s="183"/>
      <c r="H61" s="184"/>
      <c r="I61" s="184"/>
      <c r="J61" s="185"/>
    </row>
    <row r="62" spans="2:10" s="1" customFormat="1" ht="15" customHeight="1" thickBot="1" x14ac:dyDescent="0.25">
      <c r="B62" s="186"/>
      <c r="C62" s="81"/>
      <c r="D62" s="187"/>
      <c r="E62" s="188"/>
      <c r="F62" s="189"/>
      <c r="G62" s="190"/>
      <c r="H62" s="191"/>
      <c r="I62" s="191"/>
      <c r="J62" s="192"/>
    </row>
    <row r="63" spans="2:10" s="1" customFormat="1" ht="15.75" customHeight="1" thickBot="1" x14ac:dyDescent="0.25">
      <c r="B63" s="107"/>
      <c r="C63" s="101"/>
      <c r="D63" s="107"/>
      <c r="E63" s="107"/>
      <c r="F63" s="79" t="s">
        <v>115</v>
      </c>
      <c r="G63" s="80">
        <f>SUM(G13:G62)</f>
        <v>0</v>
      </c>
      <c r="H63" s="80">
        <f>SUM(H13:H62)</f>
        <v>0</v>
      </c>
      <c r="I63" s="80">
        <f>SUM(I13:I62)</f>
        <v>0</v>
      </c>
      <c r="J63" s="80">
        <f>SUM(J13:J62)</f>
        <v>0</v>
      </c>
    </row>
    <row r="64" spans="2:10" s="1" customFormat="1" ht="15.75" customHeight="1" thickBot="1" x14ac:dyDescent="0.25">
      <c r="B64" s="107"/>
      <c r="C64" s="101"/>
      <c r="D64" s="107"/>
      <c r="E64" s="107"/>
      <c r="F64" s="202"/>
      <c r="G64" s="203"/>
      <c r="H64" s="203"/>
      <c r="I64" s="203"/>
      <c r="J64" s="203"/>
    </row>
    <row r="65" spans="2:17" s="205" customFormat="1" ht="15.75" customHeight="1" thickBot="1" x14ac:dyDescent="0.25">
      <c r="B65" s="334" t="s">
        <v>144</v>
      </c>
      <c r="C65" s="339"/>
      <c r="D65" s="339"/>
      <c r="E65" s="339"/>
      <c r="F65" s="339"/>
      <c r="G65" s="335"/>
      <c r="H65" s="204"/>
      <c r="I65" s="204"/>
      <c r="J65" s="204"/>
    </row>
    <row r="66" spans="2:17" s="109" customFormat="1" ht="15.75" customHeight="1" thickBot="1" x14ac:dyDescent="0.25">
      <c r="B66" s="168" t="s">
        <v>241</v>
      </c>
      <c r="C66" s="17">
        <v>2</v>
      </c>
      <c r="D66" s="18">
        <v>3</v>
      </c>
      <c r="E66" s="19">
        <v>4</v>
      </c>
      <c r="F66" s="16">
        <v>5</v>
      </c>
      <c r="G66" s="167">
        <v>6</v>
      </c>
      <c r="H66" s="206"/>
      <c r="I66" s="206"/>
      <c r="J66" s="206"/>
    </row>
    <row r="67" spans="2:17" s="1" customFormat="1" ht="15.75" customHeight="1" x14ac:dyDescent="0.2">
      <c r="B67" s="164" t="str">
        <f t="array" ref="B67">IFERROR(INDEX(Zonenplanänderungstabelle!C:C,SMALL(IF(Zonenplanänderungstabelle!$O$12:$O$51="ja",ROW(Zonenplanänderungstabelle!A$12:A$51)), ROW(Zonenplanänderungstabelle!A1))),"")</f>
        <v/>
      </c>
      <c r="C67" s="164" t="str">
        <f t="array" ref="C67">IFERROR(INDEX(Zonenplanänderungstabelle!D:D,SMALL(IF(Zonenplanänderungstabelle!$O$12:$O$51="ja",ROW(Zonenplanänderungstabelle!A$12:A$51)), ROW(Zonenplanänderungstabelle!A1))),"")</f>
        <v/>
      </c>
      <c r="D67" s="131" t="str">
        <f>IF(C67="","","R-WMZ")</f>
        <v/>
      </c>
      <c r="E67" s="128" t="str">
        <f>IF(C67="","","Bauzone")</f>
        <v/>
      </c>
      <c r="F67" s="88" t="str">
        <f t="array" ref="F67">IFERROR(INDEX(Zonenplanänderungstabelle!H:H,SMALL(IF(Zonenplanänderungstabelle!$O$12:$O$51="ja",ROW(Zonenplanänderungstabelle!A$12:A$51)), ROW(Zonenplanänderungstabelle!A1))),"")</f>
        <v/>
      </c>
      <c r="G67" s="134" t="str">
        <f t="array" ref="G67">IFERROR(INDEX(Zonenplanänderungstabelle!I:I*-1,SMALL(IF(Zonenplanänderungstabelle!$O$12:$O$51="ja",ROW(Zonenplanänderungstabelle!A$12:A$51)), ROW(Zonenplanänderungstabelle!A1))),"")</f>
        <v/>
      </c>
      <c r="H67" s="207"/>
      <c r="I67" s="207"/>
      <c r="J67" s="207"/>
    </row>
    <row r="68" spans="2:17" s="1" customFormat="1" ht="15.75" customHeight="1" x14ac:dyDescent="0.2">
      <c r="B68" s="165" t="str">
        <f t="array" ref="B68">IFERROR(INDEX(Zonenplanänderungstabelle!C:C,SMALL(IF(Zonenplanänderungstabelle!$O$12:$O$51="ja",ROW(Zonenplanänderungstabelle!A$12:A$51)), ROW(Zonenplanänderungstabelle!A2))),"")</f>
        <v/>
      </c>
      <c r="C68" s="165" t="str">
        <f t="array" ref="C68">IFERROR(INDEX(Zonenplanänderungstabelle!D:D,SMALL(IF(Zonenplanänderungstabelle!$O$12:$O$51="ja",ROW(Zonenplanänderungstabelle!A$12:A$51)), ROW(Zonenplanänderungstabelle!A2))),"")</f>
        <v/>
      </c>
      <c r="D68" s="132" t="str">
        <f t="shared" ref="D68:D86" si="0">IF(C68="","","R-WMZ")</f>
        <v/>
      </c>
      <c r="E68" s="129" t="str">
        <f t="shared" ref="E68:E86" si="1">IF(C68="","","Bauzone")</f>
        <v/>
      </c>
      <c r="F68" s="90" t="str">
        <f t="array" ref="F68">IFERROR(INDEX(Zonenplanänderungstabelle!H:H,SMALL(IF(Zonenplanänderungstabelle!$O$12:$O$51="ja",ROW(Zonenplanänderungstabelle!A$12:A$51)), ROW(Zonenplanänderungstabelle!A2))),"")</f>
        <v/>
      </c>
      <c r="G68" s="135" t="str">
        <f t="array" ref="G68">IFERROR(INDEX(Zonenplanänderungstabelle!I:I*-1,SMALL(IF(Zonenplanänderungstabelle!$O$12:$O$51="ja",ROW(Zonenplanänderungstabelle!A$12:A$51)), ROW(Zonenplanänderungstabelle!A2))),"")</f>
        <v/>
      </c>
      <c r="H68" s="207"/>
      <c r="I68" s="207"/>
      <c r="J68" s="207"/>
    </row>
    <row r="69" spans="2:17" s="1" customFormat="1" ht="15.75" customHeight="1" x14ac:dyDescent="0.2">
      <c r="B69" s="165" t="str">
        <f t="array" ref="B69">IFERROR(INDEX(Zonenplanänderungstabelle!C:C,SMALL(IF(Zonenplanänderungstabelle!$O$12:$O$51="ja",ROW(Zonenplanänderungstabelle!A$12:A$51)), ROW(Zonenplanänderungstabelle!A3))),"")</f>
        <v/>
      </c>
      <c r="C69" s="165" t="str">
        <f t="array" ref="C69">IFERROR(INDEX(Zonenplanänderungstabelle!D:D,SMALL(IF(Zonenplanänderungstabelle!$O$12:$O$51="ja",ROW(Zonenplanänderungstabelle!A$12:A$51)), ROW(Zonenplanänderungstabelle!A3))),"")</f>
        <v/>
      </c>
      <c r="D69" s="132" t="str">
        <f t="shared" si="0"/>
        <v/>
      </c>
      <c r="E69" s="129" t="str">
        <f t="shared" si="1"/>
        <v/>
      </c>
      <c r="F69" s="90" t="str">
        <f t="array" ref="F69">IFERROR(INDEX(Zonenplanänderungstabelle!H:H,SMALL(IF(Zonenplanänderungstabelle!$O$12:$O$51="ja",ROW(Zonenplanänderungstabelle!A$12:A$51)), ROW(Zonenplanänderungstabelle!A3))),"")</f>
        <v/>
      </c>
      <c r="G69" s="135" t="str">
        <f t="array" ref="G69">IFERROR(INDEX(Zonenplanänderungstabelle!I:I*-1,SMALL(IF(Zonenplanänderungstabelle!$O$12:$O$51="ja",ROW(Zonenplanänderungstabelle!A$12:A$51)), ROW(Zonenplanänderungstabelle!A3))),"")</f>
        <v/>
      </c>
      <c r="H69" s="207"/>
      <c r="I69" s="207"/>
      <c r="J69" s="207"/>
    </row>
    <row r="70" spans="2:17" s="1" customFormat="1" ht="15.75" customHeight="1" x14ac:dyDescent="0.2">
      <c r="B70" s="165" t="str">
        <f t="array" ref="B70">IFERROR(INDEX(Zonenplanänderungstabelle!C:C,SMALL(IF(Zonenplanänderungstabelle!$O$12:$O$51="ja",ROW(Zonenplanänderungstabelle!A$12:A$51)), ROW(Zonenplanänderungstabelle!A4))),"")</f>
        <v/>
      </c>
      <c r="C70" s="165" t="str">
        <f t="array" ref="C70">IFERROR(INDEX(Zonenplanänderungstabelle!D:D,SMALL(IF(Zonenplanänderungstabelle!$O$12:$O$51="ja",ROW(Zonenplanänderungstabelle!A$12:A$51)), ROW(Zonenplanänderungstabelle!A4))),"")</f>
        <v/>
      </c>
      <c r="D70" s="132" t="str">
        <f t="shared" si="0"/>
        <v/>
      </c>
      <c r="E70" s="129" t="str">
        <f t="shared" si="1"/>
        <v/>
      </c>
      <c r="F70" s="90" t="str">
        <f t="array" ref="F70">IFERROR(INDEX(Zonenplanänderungstabelle!H:H,SMALL(IF(Zonenplanänderungstabelle!$O$12:$O$51="ja",ROW(Zonenplanänderungstabelle!A$12:A$51)), ROW(Zonenplanänderungstabelle!A4))),"")</f>
        <v/>
      </c>
      <c r="G70" s="135" t="str">
        <f t="array" ref="G70">IFERROR(INDEX(Zonenplanänderungstabelle!I:I*-1,SMALL(IF(Zonenplanänderungstabelle!$O$12:$O$51="ja",ROW(Zonenplanänderungstabelle!A$12:A$51)), ROW(Zonenplanänderungstabelle!A4))),"")</f>
        <v/>
      </c>
      <c r="H70" s="207"/>
      <c r="I70" s="207"/>
      <c r="J70" s="207"/>
    </row>
    <row r="71" spans="2:17" s="1" customFormat="1" ht="15.75" customHeight="1" x14ac:dyDescent="0.2">
      <c r="B71" s="165" t="str">
        <f t="array" ref="B71">IFERROR(INDEX(Zonenplanänderungstabelle!C:C,SMALL(IF(Zonenplanänderungstabelle!$O$12:$O$51="ja",ROW(Zonenplanänderungstabelle!A$12:A$51)), ROW(Zonenplanänderungstabelle!A5))),"")</f>
        <v/>
      </c>
      <c r="C71" s="165" t="str">
        <f t="array" ref="C71">IFERROR(INDEX(Zonenplanänderungstabelle!D:D,SMALL(IF(Zonenplanänderungstabelle!$O$12:$O$51="ja",ROW(Zonenplanänderungstabelle!A$12:A$51)), ROW(Zonenplanänderungstabelle!A5))),"")</f>
        <v/>
      </c>
      <c r="D71" s="132" t="str">
        <f t="shared" si="0"/>
        <v/>
      </c>
      <c r="E71" s="129" t="str">
        <f t="shared" si="1"/>
        <v/>
      </c>
      <c r="F71" s="90" t="str">
        <f t="array" ref="F71">IFERROR(INDEX(Zonenplanänderungstabelle!H:H,SMALL(IF(Zonenplanänderungstabelle!$O$12:$O$51="ja",ROW(Zonenplanänderungstabelle!A$12:A$51)), ROW(Zonenplanänderungstabelle!A5))),"")</f>
        <v/>
      </c>
      <c r="G71" s="135" t="str">
        <f t="array" ref="G71">IFERROR(INDEX(Zonenplanänderungstabelle!I:I*-1,SMALL(IF(Zonenplanänderungstabelle!$O$12:$O$51="ja",ROW(Zonenplanänderungstabelle!A$12:A$51)), ROW(Zonenplanänderungstabelle!A5))),"")</f>
        <v/>
      </c>
      <c r="H71" s="207"/>
      <c r="I71" s="207"/>
      <c r="J71" s="207"/>
    </row>
    <row r="72" spans="2:17" s="1" customFormat="1" ht="15.75" customHeight="1" x14ac:dyDescent="0.2">
      <c r="B72" s="165" t="str">
        <f>IFERROR(INDEX(Zonenplanänderungstabelle!C:C,SMALL(IF(Zonenplanänderungstabelle!$O$12:$O$51="ja",ROW(Zonenplanänderungstabelle!A$12:A$51)), ROW(Zonenplanänderungstabelle!A6))),"")</f>
        <v/>
      </c>
      <c r="C72" s="165" t="str">
        <f t="array" ref="C72">IFERROR(INDEX(Zonenplanänderungstabelle!D:D,SMALL(IF(Zonenplanänderungstabelle!$O$12:$O$51="ja",ROW(Zonenplanänderungstabelle!A$12:A$51)), ROW(Zonenplanänderungstabelle!A6))),"")</f>
        <v/>
      </c>
      <c r="D72" s="132" t="str">
        <f t="shared" si="0"/>
        <v/>
      </c>
      <c r="E72" s="129" t="str">
        <f t="shared" si="1"/>
        <v/>
      </c>
      <c r="F72" s="90" t="str">
        <f t="array" ref="F72">IFERROR(INDEX(Zonenplanänderungstabelle!H:H,SMALL(IF(Zonenplanänderungstabelle!$O$12:$O$51="ja",ROW(Zonenplanänderungstabelle!A$12:A$51)), ROW(Zonenplanänderungstabelle!A6))),"")</f>
        <v/>
      </c>
      <c r="G72" s="135" t="str">
        <f t="array" ref="G72">IFERROR(INDEX(Zonenplanänderungstabelle!I:I*-1,SMALL(IF(Zonenplanänderungstabelle!$O$12:$O$51="ja",ROW(Zonenplanänderungstabelle!A$12:A$51)), ROW(Zonenplanänderungstabelle!A6))),"")</f>
        <v/>
      </c>
      <c r="H72" s="207"/>
      <c r="I72" s="207"/>
      <c r="J72" s="207"/>
    </row>
    <row r="73" spans="2:17" s="1" customFormat="1" ht="15.75" customHeight="1" x14ac:dyDescent="0.2">
      <c r="B73" s="165" t="str">
        <f t="array" ref="B73">IFERROR(INDEX(Zonenplanänderungstabelle!C:C,SMALL(IF(Zonenplanänderungstabelle!$O$12:$O$51="ja",ROW(Zonenplanänderungstabelle!A$12:A$51)), ROW(Zonenplanänderungstabelle!A8))),"")</f>
        <v/>
      </c>
      <c r="C73" s="165" t="str">
        <f t="array" ref="C73">IFERROR(INDEX(Zonenplanänderungstabelle!D:D,SMALL(IF(Zonenplanänderungstabelle!$O$12:$O$51="ja",ROW(Zonenplanänderungstabelle!A$12:A$51)), ROW(Zonenplanänderungstabelle!A8))),"")</f>
        <v/>
      </c>
      <c r="D73" s="132" t="str">
        <f t="shared" si="0"/>
        <v/>
      </c>
      <c r="E73" s="129" t="str">
        <f t="shared" si="1"/>
        <v/>
      </c>
      <c r="F73" s="90" t="str">
        <f t="array" ref="F73">IFERROR(INDEX(Zonenplanänderungstabelle!H:H,SMALL(IF(Zonenplanänderungstabelle!$O$12:$O$51="ja",ROW(Zonenplanänderungstabelle!A$12:A$51)), ROW(Zonenplanänderungstabelle!A8))),"")</f>
        <v/>
      </c>
      <c r="G73" s="135" t="str">
        <f t="array" ref="G73">IFERROR(INDEX(Zonenplanänderungstabelle!I:I*-1,SMALL(IF(Zonenplanänderungstabelle!$O$12:$O$51="ja",ROW(Zonenplanänderungstabelle!A$12:A$51)), ROW(Zonenplanänderungstabelle!A8))),"")</f>
        <v/>
      </c>
      <c r="H73" s="207"/>
      <c r="I73" s="207"/>
      <c r="J73" s="207"/>
    </row>
    <row r="74" spans="2:17" s="1" customFormat="1" ht="15.75" customHeight="1" x14ac:dyDescent="0.3">
      <c r="B74" s="165" t="str">
        <f t="array" ref="B74">IFERROR(INDEX(Zonenplanänderungstabelle!C:C,SMALL(IF(Zonenplanänderungstabelle!$O$12:$O$51="ja",ROW(Zonenplanänderungstabelle!A$12:A$51)), ROW(Zonenplanänderungstabelle!A9))),"")</f>
        <v/>
      </c>
      <c r="C74" s="165" t="str">
        <f t="array" ref="C74">IFERROR(INDEX(Zonenplanänderungstabelle!D:D,SMALL(IF(Zonenplanänderungstabelle!$O$12:$O$51="ja",ROW(Zonenplanänderungstabelle!A$12:A$51)), ROW(Zonenplanänderungstabelle!A9))),"")</f>
        <v/>
      </c>
      <c r="D74" s="132" t="str">
        <f t="shared" si="0"/>
        <v/>
      </c>
      <c r="E74" s="129" t="str">
        <f t="shared" si="1"/>
        <v/>
      </c>
      <c r="F74" s="90" t="str">
        <f t="array" ref="F74">IFERROR(INDEX(Zonenplanänderungstabelle!H:H,SMALL(IF(Zonenplanänderungstabelle!$O$12:$O$51="ja",ROW(Zonenplanänderungstabelle!A$12:A$51)), ROW(Zonenplanänderungstabelle!A9))),"")</f>
        <v/>
      </c>
      <c r="G74" s="135" t="str">
        <f t="array" ref="G74">IFERROR(INDEX(Zonenplanänderungstabelle!I:I*-1,SMALL(IF(Zonenplanänderungstabelle!$O$12:$O$51="ja",ROW(Zonenplanänderungstabelle!A$12:A$51)), ROW(Zonenplanänderungstabelle!A9))),"")</f>
        <v/>
      </c>
      <c r="H74" s="207"/>
      <c r="I74" s="207"/>
      <c r="J74" s="207"/>
      <c r="Q74" s="208"/>
    </row>
    <row r="75" spans="2:17" s="1" customFormat="1" ht="15.75" customHeight="1" x14ac:dyDescent="0.2">
      <c r="B75" s="165" t="str">
        <f t="array" ref="B75">IFERROR(INDEX(Zonenplanänderungstabelle!C:C,SMALL(IF(Zonenplanänderungstabelle!$O$12:$O$51="ja",ROW(Zonenplanänderungstabelle!A$12:A$51)), ROW(Zonenplanänderungstabelle!A10))),"")</f>
        <v/>
      </c>
      <c r="C75" s="165" t="str">
        <f t="array" ref="C75">IFERROR(INDEX(Zonenplanänderungstabelle!D:D,SMALL(IF(Zonenplanänderungstabelle!$O$12:$O$51="ja",ROW(Zonenplanänderungstabelle!A$12:A$51)), ROW(Zonenplanänderungstabelle!A10))),"")</f>
        <v/>
      </c>
      <c r="D75" s="132" t="str">
        <f t="shared" si="0"/>
        <v/>
      </c>
      <c r="E75" s="129" t="str">
        <f t="shared" si="1"/>
        <v/>
      </c>
      <c r="F75" s="90" t="str">
        <f t="array" ref="F75">IFERROR(INDEX(Zonenplanänderungstabelle!H:H,SMALL(IF(Zonenplanänderungstabelle!$O$12:$O$51="ja",ROW(Zonenplanänderungstabelle!A$12:A$51)), ROW(Zonenplanänderungstabelle!A10))),"")</f>
        <v/>
      </c>
      <c r="G75" s="135" t="str">
        <f t="array" ref="G75">IFERROR(INDEX(Zonenplanänderungstabelle!I:I*-1,SMALL(IF(Zonenplanänderungstabelle!$O$12:$O$51="ja",ROW(Zonenplanänderungstabelle!A$12:A$51)), ROW(Zonenplanänderungstabelle!A10))),"")</f>
        <v/>
      </c>
      <c r="H75" s="207"/>
      <c r="I75" s="207"/>
      <c r="J75" s="207"/>
    </row>
    <row r="76" spans="2:17" s="1" customFormat="1" ht="15.75" customHeight="1" x14ac:dyDescent="0.2">
      <c r="B76" s="165" t="str">
        <f t="array" ref="B76">IFERROR(INDEX(Zonenplanänderungstabelle!C:C,SMALL(IF(Zonenplanänderungstabelle!$O$12:$O$51="ja",ROW(Zonenplanänderungstabelle!A$12:A$51)), ROW(Zonenplanänderungstabelle!A11))),"")</f>
        <v/>
      </c>
      <c r="C76" s="165" t="str">
        <f t="array" ref="C76">IFERROR(INDEX(Zonenplanänderungstabelle!D:D,SMALL(IF(Zonenplanänderungstabelle!$O$12:$O$51="ja",ROW(Zonenplanänderungstabelle!A$12:A$51)), ROW(Zonenplanänderungstabelle!A11))),"")</f>
        <v/>
      </c>
      <c r="D76" s="132" t="str">
        <f t="shared" si="0"/>
        <v/>
      </c>
      <c r="E76" s="129" t="str">
        <f t="shared" si="1"/>
        <v/>
      </c>
      <c r="F76" s="90" t="str">
        <f t="array" ref="F76">IFERROR(INDEX(Zonenplanänderungstabelle!H:H,SMALL(IF(Zonenplanänderungstabelle!$O$12:$O$51="ja",ROW(Zonenplanänderungstabelle!A$12:A$51)), ROW(Zonenplanänderungstabelle!A11))),"")</f>
        <v/>
      </c>
      <c r="G76" s="135" t="str">
        <f t="array" ref="G76">IFERROR(INDEX(Zonenplanänderungstabelle!I:I*-1,SMALL(IF(Zonenplanänderungstabelle!$O$12:$O$51="ja",ROW(Zonenplanänderungstabelle!A$12:A$51)), ROW(Zonenplanänderungstabelle!A11))),"")</f>
        <v/>
      </c>
      <c r="H76" s="207"/>
      <c r="I76" s="207"/>
      <c r="J76" s="207"/>
    </row>
    <row r="77" spans="2:17" s="1" customFormat="1" ht="15.75" customHeight="1" x14ac:dyDescent="0.2">
      <c r="B77" s="165" t="str">
        <f t="array" ref="B77">IFERROR(INDEX(Zonenplanänderungstabelle!C:C,SMALL(IF(Zonenplanänderungstabelle!$O$12:$O$51="ja",ROW(Zonenplanänderungstabelle!A$12:A$51)), ROW(Zonenplanänderungstabelle!A12))),"")</f>
        <v/>
      </c>
      <c r="C77" s="165" t="str">
        <f t="array" ref="C77">IFERROR(INDEX(Zonenplanänderungstabelle!D:D,SMALL(IF(Zonenplanänderungstabelle!$O$12:$O$51="ja",ROW(Zonenplanänderungstabelle!A$12:A$51)), ROW(Zonenplanänderungstabelle!A12))),"")</f>
        <v/>
      </c>
      <c r="D77" s="132" t="str">
        <f t="shared" si="0"/>
        <v/>
      </c>
      <c r="E77" s="129" t="str">
        <f t="shared" si="1"/>
        <v/>
      </c>
      <c r="F77" s="90" t="str">
        <f t="array" ref="F77">IFERROR(INDEX(Zonenplanänderungstabelle!H:H,SMALL(IF(Zonenplanänderungstabelle!$O$12:$O$51="ja",ROW(Zonenplanänderungstabelle!A$12:A$51)), ROW(Zonenplanänderungstabelle!A12))),"")</f>
        <v/>
      </c>
      <c r="G77" s="135" t="str">
        <f t="array" ref="G77">IFERROR(INDEX(Zonenplanänderungstabelle!I:I*-1,SMALL(IF(Zonenplanänderungstabelle!$O$12:$O$51="ja",ROW(Zonenplanänderungstabelle!A$12:A$51)), ROW(Zonenplanänderungstabelle!A12))),"")</f>
        <v/>
      </c>
      <c r="H77" s="207"/>
      <c r="I77" s="207"/>
      <c r="J77" s="207"/>
    </row>
    <row r="78" spans="2:17" s="1" customFormat="1" ht="15.75" customHeight="1" x14ac:dyDescent="0.2">
      <c r="B78" s="165" t="str">
        <f t="array" ref="B78">IFERROR(INDEX(Zonenplanänderungstabelle!C:C,SMALL(IF(Zonenplanänderungstabelle!$O$12:$O$51="ja",ROW(Zonenplanänderungstabelle!A$12:A$51)), ROW(Zonenplanänderungstabelle!A13))),"")</f>
        <v/>
      </c>
      <c r="C78" s="165" t="str">
        <f t="array" ref="C78">IFERROR(INDEX(Zonenplanänderungstabelle!D:D,SMALL(IF(Zonenplanänderungstabelle!$O$12:$O$51="ja",ROW(Zonenplanänderungstabelle!A$12:A$51)), ROW(Zonenplanänderungstabelle!A13))),"")</f>
        <v/>
      </c>
      <c r="D78" s="132" t="str">
        <f t="shared" si="0"/>
        <v/>
      </c>
      <c r="E78" s="129" t="str">
        <f t="shared" si="1"/>
        <v/>
      </c>
      <c r="F78" s="90" t="str">
        <f t="array" ref="F78">IFERROR(INDEX(Zonenplanänderungstabelle!H:H,SMALL(IF(Zonenplanänderungstabelle!$O$12:$O$51="ja",ROW(Zonenplanänderungstabelle!A$12:A$51)), ROW(Zonenplanänderungstabelle!A13))),"")</f>
        <v/>
      </c>
      <c r="G78" s="135" t="str">
        <f t="array" ref="G78">IFERROR(INDEX(Zonenplanänderungstabelle!I:I*-1,SMALL(IF(Zonenplanänderungstabelle!$O$12:$O$51="ja",ROW(Zonenplanänderungstabelle!A$12:A$51)), ROW(Zonenplanänderungstabelle!A13))),"")</f>
        <v/>
      </c>
      <c r="H78" s="207"/>
      <c r="I78" s="207"/>
      <c r="J78" s="207"/>
    </row>
    <row r="79" spans="2:17" s="1" customFormat="1" ht="15.75" customHeight="1" x14ac:dyDescent="0.2">
      <c r="B79" s="165" t="str">
        <f t="array" ref="B79">IFERROR(INDEX(Zonenplanänderungstabelle!C:C,SMALL(IF(Zonenplanänderungstabelle!$O$12:$O$51="ja",ROW(Zonenplanänderungstabelle!A$12:A$51)), ROW(Zonenplanänderungstabelle!A14))),"")</f>
        <v/>
      </c>
      <c r="C79" s="165" t="str">
        <f t="array" ref="C79">IFERROR(INDEX(Zonenplanänderungstabelle!D:D,SMALL(IF(Zonenplanänderungstabelle!$O$12:$O$51="ja",ROW(Zonenplanänderungstabelle!A$12:A$51)), ROW(Zonenplanänderungstabelle!A14))),"")</f>
        <v/>
      </c>
      <c r="D79" s="132" t="str">
        <f t="shared" si="0"/>
        <v/>
      </c>
      <c r="E79" s="129" t="str">
        <f t="shared" si="1"/>
        <v/>
      </c>
      <c r="F79" s="90" t="str">
        <f t="array" ref="F79">IFERROR(INDEX(Zonenplanänderungstabelle!H:H,SMALL(IF(Zonenplanänderungstabelle!$O$12:$O$51="ja",ROW(Zonenplanänderungstabelle!A$12:A$51)), ROW(Zonenplanänderungstabelle!A14))),"")</f>
        <v/>
      </c>
      <c r="G79" s="135" t="str">
        <f t="array" ref="G79">IFERROR(INDEX(Zonenplanänderungstabelle!I:I*-1,SMALL(IF(Zonenplanänderungstabelle!$O$12:$O$51="ja",ROW(Zonenplanänderungstabelle!A$12:A$51)), ROW(Zonenplanänderungstabelle!A14))),"")</f>
        <v/>
      </c>
      <c r="H79" s="207"/>
      <c r="I79" s="207"/>
      <c r="J79" s="207"/>
    </row>
    <row r="80" spans="2:17" s="1" customFormat="1" ht="15.75" customHeight="1" x14ac:dyDescent="0.2">
      <c r="B80" s="165" t="str">
        <f t="array" ref="B80">IFERROR(INDEX(Zonenplanänderungstabelle!C:C,SMALL(IF(Zonenplanänderungstabelle!$O$12:$O$51="ja",ROW(Zonenplanänderungstabelle!A$12:A$51)), ROW(Zonenplanänderungstabelle!A15))),"")</f>
        <v/>
      </c>
      <c r="C80" s="165" t="str">
        <f t="array" ref="C80">IFERROR(INDEX(Zonenplanänderungstabelle!D:D,SMALL(IF(Zonenplanänderungstabelle!$O$12:$O$51="ja",ROW(Zonenplanänderungstabelle!A$12:A$51)), ROW(Zonenplanänderungstabelle!A15))),"")</f>
        <v/>
      </c>
      <c r="D80" s="132" t="str">
        <f t="shared" si="0"/>
        <v/>
      </c>
      <c r="E80" s="129" t="str">
        <f t="shared" si="1"/>
        <v/>
      </c>
      <c r="F80" s="90" t="str">
        <f t="array" ref="F80">IFERROR(INDEX(Zonenplanänderungstabelle!H:H,SMALL(IF(Zonenplanänderungstabelle!$O$12:$O$51="ja",ROW(Zonenplanänderungstabelle!A$12:A$51)), ROW(Zonenplanänderungstabelle!A15))),"")</f>
        <v/>
      </c>
      <c r="G80" s="135" t="str">
        <f t="array" ref="G80">IFERROR(INDEX(Zonenplanänderungstabelle!I:I*-1,SMALL(IF(Zonenplanänderungstabelle!$O$12:$O$51="ja",ROW(Zonenplanänderungstabelle!A$12:A$51)), ROW(Zonenplanänderungstabelle!A15))),"")</f>
        <v/>
      </c>
      <c r="H80" s="207"/>
      <c r="I80" s="207"/>
      <c r="J80" s="207"/>
    </row>
    <row r="81" spans="2:10" s="1" customFormat="1" ht="15.75" customHeight="1" x14ac:dyDescent="0.2">
      <c r="B81" s="165" t="str">
        <f t="array" ref="B81">IFERROR(INDEX(Zonenplanänderungstabelle!C:C,SMALL(IF(Zonenplanänderungstabelle!$O$12:$O$51="ja",ROW(Zonenplanänderungstabelle!A$12:A$51)), ROW(Zonenplanänderungstabelle!A16))),"")</f>
        <v/>
      </c>
      <c r="C81" s="165" t="str">
        <f t="array" ref="C81">IFERROR(INDEX(Zonenplanänderungstabelle!D:D,SMALL(IF(Zonenplanänderungstabelle!$O$12:$O$51="ja",ROW(Zonenplanänderungstabelle!A$12:A$51)), ROW(Zonenplanänderungstabelle!A16))),"")</f>
        <v/>
      </c>
      <c r="D81" s="132" t="str">
        <f t="shared" si="0"/>
        <v/>
      </c>
      <c r="E81" s="129" t="str">
        <f t="shared" si="1"/>
        <v/>
      </c>
      <c r="F81" s="90" t="str">
        <f t="array" ref="F81">IFERROR(INDEX(Zonenplanänderungstabelle!H:H,SMALL(IF(Zonenplanänderungstabelle!$O$12:$O$51="ja",ROW(Zonenplanänderungstabelle!A$12:A$51)), ROW(Zonenplanänderungstabelle!A16))),"")</f>
        <v/>
      </c>
      <c r="G81" s="135" t="str">
        <f t="array" ref="G81">IFERROR(INDEX(Zonenplanänderungstabelle!I:I*-1,SMALL(IF(Zonenplanänderungstabelle!$O$12:$O$51="ja",ROW(Zonenplanänderungstabelle!A$12:A$51)), ROW(Zonenplanänderungstabelle!A16))),"")</f>
        <v/>
      </c>
      <c r="H81" s="207"/>
      <c r="I81" s="207"/>
      <c r="J81" s="207"/>
    </row>
    <row r="82" spans="2:10" s="1" customFormat="1" ht="15.75" customHeight="1" x14ac:dyDescent="0.2">
      <c r="B82" s="165" t="str">
        <f t="array" ref="B82">IFERROR(INDEX(Zonenplanänderungstabelle!C:C,SMALL(IF(Zonenplanänderungstabelle!$O$12:$O$51="ja",ROW(Zonenplanänderungstabelle!A$12:A$51)), ROW(Zonenplanänderungstabelle!A17))),"")</f>
        <v/>
      </c>
      <c r="C82" s="165" t="str">
        <f t="array" ref="C82">IFERROR(INDEX(Zonenplanänderungstabelle!D:D,SMALL(IF(Zonenplanänderungstabelle!$O$12:$O$51="ja",ROW(Zonenplanänderungstabelle!A$12:A$51)), ROW(Zonenplanänderungstabelle!A17))),"")</f>
        <v/>
      </c>
      <c r="D82" s="132" t="str">
        <f t="shared" si="0"/>
        <v/>
      </c>
      <c r="E82" s="129" t="str">
        <f t="shared" si="1"/>
        <v/>
      </c>
      <c r="F82" s="90" t="str">
        <f t="array" ref="F82">IFERROR(INDEX(Zonenplanänderungstabelle!H:H,SMALL(IF(Zonenplanänderungstabelle!$O$12:$O$51="ja",ROW(Zonenplanänderungstabelle!A$12:A$51)), ROW(Zonenplanänderungstabelle!A17))),"")</f>
        <v/>
      </c>
      <c r="G82" s="135" t="str">
        <f t="array" ref="G82">IFERROR(INDEX(Zonenplanänderungstabelle!I:I*-1,SMALL(IF(Zonenplanänderungstabelle!$O$12:$O$51="ja",ROW(Zonenplanänderungstabelle!A$12:A$51)), ROW(Zonenplanänderungstabelle!A17))),"")</f>
        <v/>
      </c>
      <c r="H82" s="207"/>
      <c r="I82" s="207"/>
      <c r="J82" s="207"/>
    </row>
    <row r="83" spans="2:10" s="1" customFormat="1" ht="15.75" customHeight="1" x14ac:dyDescent="0.2">
      <c r="B83" s="165" t="str">
        <f t="array" ref="B83">IFERROR(INDEX(Zonenplanänderungstabelle!C:C,SMALL(IF(Zonenplanänderungstabelle!$O$12:$O$51="ja",ROW(Zonenplanänderungstabelle!A$12:A$51)), ROW(Zonenplanänderungstabelle!A18))),"")</f>
        <v/>
      </c>
      <c r="C83" s="165" t="str">
        <f t="array" ref="C83">IFERROR(INDEX(Zonenplanänderungstabelle!D:D,SMALL(IF(Zonenplanänderungstabelle!$O$12:$O$51="ja",ROW(Zonenplanänderungstabelle!A$12:A$51)), ROW(Zonenplanänderungstabelle!A18))),"")</f>
        <v/>
      </c>
      <c r="D83" s="132" t="str">
        <f t="shared" si="0"/>
        <v/>
      </c>
      <c r="E83" s="129" t="str">
        <f t="shared" si="1"/>
        <v/>
      </c>
      <c r="F83" s="90" t="str">
        <f t="array" ref="F83">IFERROR(INDEX(Zonenplanänderungstabelle!H:H,SMALL(IF(Zonenplanänderungstabelle!$O$12:$O$51="ja",ROW(Zonenplanänderungstabelle!A$12:A$51)), ROW(Zonenplanänderungstabelle!A18))),"")</f>
        <v/>
      </c>
      <c r="G83" s="135" t="str">
        <f t="array" ref="G83">IFERROR(INDEX(Zonenplanänderungstabelle!I:I*-1,SMALL(IF(Zonenplanänderungstabelle!$O$12:$O$51="ja",ROW(Zonenplanänderungstabelle!A$12:A$51)), ROW(Zonenplanänderungstabelle!A18))),"")</f>
        <v/>
      </c>
      <c r="H83" s="207"/>
      <c r="I83" s="207"/>
      <c r="J83" s="207"/>
    </row>
    <row r="84" spans="2:10" s="1" customFormat="1" ht="15.75" customHeight="1" x14ac:dyDescent="0.2">
      <c r="B84" s="165" t="str">
        <f t="array" ref="B84">IFERROR(INDEX(Zonenplanänderungstabelle!C:C,SMALL(IF(Zonenplanänderungstabelle!$O$12:$O$51="ja",ROW(Zonenplanänderungstabelle!A$12:A$51)), ROW(Zonenplanänderungstabelle!A19))),"")</f>
        <v/>
      </c>
      <c r="C84" s="165" t="str">
        <f t="array" ref="C84">IFERROR(INDEX(Zonenplanänderungstabelle!D:D,SMALL(IF(Zonenplanänderungstabelle!$O$12:$O$51="ja",ROW(Zonenplanänderungstabelle!A$12:A$51)), ROW(Zonenplanänderungstabelle!A19))),"")</f>
        <v/>
      </c>
      <c r="D84" s="132" t="str">
        <f t="shared" si="0"/>
        <v/>
      </c>
      <c r="E84" s="129" t="str">
        <f t="shared" si="1"/>
        <v/>
      </c>
      <c r="F84" s="90" t="str">
        <f t="array" ref="F84">IFERROR(INDEX(Zonenplanänderungstabelle!H:H,SMALL(IF(Zonenplanänderungstabelle!$O$12:$O$51="ja",ROW(Zonenplanänderungstabelle!A$12:A$51)), ROW(Zonenplanänderungstabelle!A19))),"")</f>
        <v/>
      </c>
      <c r="G84" s="135" t="str">
        <f t="array" ref="G84">IFERROR(INDEX(Zonenplanänderungstabelle!I:I*-1,SMALL(IF(Zonenplanänderungstabelle!$O$12:$O$51="ja",ROW(Zonenplanänderungstabelle!A$12:A$51)), ROW(Zonenplanänderungstabelle!A19))),"")</f>
        <v/>
      </c>
      <c r="H84" s="207"/>
      <c r="I84" s="207"/>
      <c r="J84" s="207"/>
    </row>
    <row r="85" spans="2:10" s="1" customFormat="1" ht="15.75" customHeight="1" x14ac:dyDescent="0.2">
      <c r="B85" s="165" t="str">
        <f t="array" ref="B85">IFERROR(INDEX(Zonenplanänderungstabelle!C:C,SMALL(IF(Zonenplanänderungstabelle!$O$12:$O$51="ja",ROW(Zonenplanänderungstabelle!A$12:A$51)), ROW(Zonenplanänderungstabelle!A20))),"")</f>
        <v/>
      </c>
      <c r="C85" s="165" t="str">
        <f t="array" ref="C85">IFERROR(INDEX(Zonenplanänderungstabelle!D:D,SMALL(IF(Zonenplanänderungstabelle!$O$12:$O$51="ja",ROW(Zonenplanänderungstabelle!A$12:A$51)), ROW(Zonenplanänderungstabelle!A20))),"")</f>
        <v/>
      </c>
      <c r="D85" s="132" t="str">
        <f t="shared" si="0"/>
        <v/>
      </c>
      <c r="E85" s="129" t="str">
        <f t="shared" si="1"/>
        <v/>
      </c>
      <c r="F85" s="90" t="str">
        <f t="array" ref="F85">IFERROR(INDEX(Zonenplanänderungstabelle!H:H,SMALL(IF(Zonenplanänderungstabelle!$O$12:$O$51="ja",ROW(Zonenplanänderungstabelle!A$12:A$51)), ROW(Zonenplanänderungstabelle!A20))),"")</f>
        <v/>
      </c>
      <c r="G85" s="135" t="str">
        <f t="array" ref="G85">IFERROR(INDEX(Zonenplanänderungstabelle!I:I*-1,SMALL(IF(Zonenplanänderungstabelle!$O$12:$O$51="ja",ROW(Zonenplanänderungstabelle!A$12:A$51)), ROW(Zonenplanänderungstabelle!A20))),"")</f>
        <v/>
      </c>
      <c r="H85" s="207"/>
      <c r="I85" s="207"/>
      <c r="J85" s="207"/>
    </row>
    <row r="86" spans="2:10" s="1" customFormat="1" ht="15.75" customHeight="1" thickBot="1" x14ac:dyDescent="0.25">
      <c r="B86" s="166" t="str">
        <f t="array" ref="B86">IFERROR(INDEX(Zonenplanänderungstabelle!C:C,SMALL(IF(Zonenplanänderungstabelle!$O$12:$O$51="ja",ROW(Zonenplanänderungstabelle!A$12:A$51)), ROW(Zonenplanänderungstabelle!A21))),"")</f>
        <v/>
      </c>
      <c r="C86" s="166" t="str">
        <f t="array" ref="C86">IFERROR(INDEX(Zonenplanänderungstabelle!D:D,SMALL(IF(Zonenplanänderungstabelle!$O$12:$O$51="ja",ROW(Zonenplanänderungstabelle!A$12:A$51)), ROW(Zonenplanänderungstabelle!A21))),"")</f>
        <v/>
      </c>
      <c r="D86" s="133" t="str">
        <f t="shared" si="0"/>
        <v/>
      </c>
      <c r="E86" s="130" t="str">
        <f t="shared" si="1"/>
        <v/>
      </c>
      <c r="F86" s="91" t="str">
        <f t="array" ref="F86">IFERROR(INDEX(Zonenplanänderungstabelle!H:H,SMALL(IF(Zonenplanänderungstabelle!$O$12:$O$51="ja",ROW(Zonenplanänderungstabelle!A$12:A$51)), ROW(Zonenplanänderungstabelle!A21))),"")</f>
        <v/>
      </c>
      <c r="G86" s="136" t="str">
        <f t="array" ref="G86">IFERROR(INDEX(Zonenplanänderungstabelle!I:I*-1,SMALL(IF(Zonenplanänderungstabelle!$O$12:$O$51="ja",ROW(Zonenplanänderungstabelle!A$12:A$51)), ROW(Zonenplanänderungstabelle!A21))),"")</f>
        <v/>
      </c>
      <c r="H86" s="207"/>
      <c r="I86" s="207"/>
      <c r="J86" s="207"/>
    </row>
    <row r="87" spans="2:10" s="106" customFormat="1" ht="15" customHeight="1" thickBot="1" x14ac:dyDescent="0.25">
      <c r="B87" s="209"/>
      <c r="C87" s="210"/>
      <c r="D87" s="107"/>
      <c r="E87" s="107"/>
      <c r="F87" s="211"/>
      <c r="G87" s="207"/>
      <c r="H87" s="207"/>
      <c r="I87" s="207"/>
      <c r="J87" s="207"/>
    </row>
    <row r="88" spans="2:10" s="252" customFormat="1" ht="30" hidden="1" customHeight="1" thickBot="1" x14ac:dyDescent="0.25">
      <c r="B88" s="246"/>
      <c r="C88" s="247"/>
      <c r="D88" s="248"/>
      <c r="E88" s="248"/>
      <c r="F88" s="30" t="s">
        <v>136</v>
      </c>
      <c r="G88" s="249" t="s">
        <v>0</v>
      </c>
      <c r="H88" s="250" t="s">
        <v>114</v>
      </c>
      <c r="I88" s="251"/>
      <c r="J88" s="251"/>
    </row>
    <row r="89" spans="2:10" s="25" customFormat="1" ht="15.75" hidden="1" customHeight="1" thickBot="1" x14ac:dyDescent="0.25">
      <c r="B89" s="246"/>
      <c r="C89" s="253"/>
      <c r="D89" s="248"/>
      <c r="E89" s="254"/>
      <c r="F89" s="30" t="s">
        <v>116</v>
      </c>
      <c r="G89" s="255">
        <f>SUMIFS(Zonenplanänderungstabelle!I12:I51,Zonenplanänderungstabelle!E12:E51,"Einzonung",Zonenplanänderungstabelle!O12:O51,"ja")</f>
        <v>0</v>
      </c>
      <c r="H89" s="256">
        <f>SUM(SUMIFS(Zonenplanänderungstabelle!J12:J51,Zonenplanänderungstabelle!E12:E51,"Einzonung",Zonenplanänderungstabelle!O12:O51,"ja"),SUMIFS(Zonenplanänderungstabelle!K12:K51,Zonenplanänderungstabelle!E12:E51,"Einzonung",Zonenplanänderungstabelle!O12:O51,"ja"),SUMIFS(Zonenplanänderungstabelle!L12:L51,Zonenplanänderungstabelle!E12:E51,"Einzonung",Zonenplanänderungstabelle!O12:O51,"ja"),SUMIFS(Zonenplanänderungstabelle!M12:M51,Zonenplanänderungstabelle!E12:E51,"Einzonung",Zonenplanänderungstabelle!O12:O51,"ja"))</f>
        <v>0</v>
      </c>
      <c r="I89" s="257"/>
      <c r="J89" s="257"/>
    </row>
    <row r="90" spans="2:10" s="25" customFormat="1" ht="15.75" hidden="1" customHeight="1" thickBot="1" x14ac:dyDescent="0.25">
      <c r="B90" s="246"/>
      <c r="C90" s="253"/>
      <c r="D90" s="248"/>
      <c r="E90" s="248"/>
      <c r="F90" s="30" t="s">
        <v>117</v>
      </c>
      <c r="G90" s="255">
        <f>SUMIFS(Zonenplanänderungstabelle!I12:I51,Zonenplanänderungstabelle!E12:E51,"&lt;&gt;Umzonung",Zonenplanänderungstabelle!E12:E51,"&lt;&gt;""",Zonenplanänderungstabelle!O12:O51,"&lt;&gt;ja")</f>
        <v>0</v>
      </c>
      <c r="H90" s="256">
        <f>SUM(SUMIFS(Zonenplanänderungstabelle!J12:J51,Zonenplanänderungstabelle!E12:E51,"&lt;&gt;Umzonung",Zonenplanänderungstabelle!E12:E51,"&lt;&gt;"&amp;"",Zonenplanänderungstabelle!O12:O51,"&lt;&gt;ja"),SUMIFS(Zonenplanänderungstabelle!K12:K51,Zonenplanänderungstabelle!E12:E51,"&lt;&gt;Umzonung",Zonenplanänderungstabelle!E12:E51,"&lt;&gt;"&amp;"",Zonenplanänderungstabelle!O12:O51,"&lt;&gt;ja"),SUMIFS(Zonenplanänderungstabelle!L12:L51,Zonenplanänderungstabelle!E12:E51,"&lt;&gt;Umzonung",Zonenplanänderungstabelle!E12:E51,"&lt;&gt;"&amp;"",Zonenplanänderungstabelle!O12:O51,"&lt;&gt;ja"),SUMIFS(Zonenplanänderungstabelle!M12:M51,Zonenplanänderungstabelle!E12:E51,"&lt;&gt;Umzonung",Zonenplanänderungstabelle!E12:E51,"&lt;&gt;"&amp;"",Zonenplanänderungstabelle!O12:O51,"&lt;&gt;ja"))</f>
        <v>0</v>
      </c>
      <c r="I90" s="257"/>
      <c r="J90" s="257"/>
    </row>
    <row r="91" spans="2:10" s="259" customFormat="1" ht="15" hidden="1" customHeight="1" thickBot="1" x14ac:dyDescent="0.25">
      <c r="B91" s="246"/>
      <c r="C91" s="253"/>
      <c r="D91" s="248"/>
      <c r="E91" s="248"/>
      <c r="F91" s="258"/>
      <c r="G91" s="257"/>
      <c r="H91" s="257"/>
      <c r="I91" s="257"/>
      <c r="J91" s="257"/>
    </row>
    <row r="92" spans="2:10" s="1" customFormat="1" ht="30" customHeight="1" thickBot="1" x14ac:dyDescent="0.25">
      <c r="B92" s="109"/>
      <c r="D92" s="105"/>
      <c r="E92" s="109"/>
      <c r="F92" s="334" t="s">
        <v>137</v>
      </c>
      <c r="G92" s="335"/>
      <c r="H92" s="216"/>
    </row>
    <row r="93" spans="2:10" s="25" customFormat="1" ht="15.75" hidden="1" customHeight="1" x14ac:dyDescent="0.2">
      <c r="B93" s="26"/>
      <c r="D93" s="260"/>
      <c r="E93" s="260"/>
      <c r="F93" s="90" t="s">
        <v>138</v>
      </c>
      <c r="G93" s="120" t="str">
        <f>IF(F2="","",VLOOKUP(F2,Hilfstabelle!B3:C82,2,FALSE))</f>
        <v/>
      </c>
      <c r="H93" s="261"/>
      <c r="I93" s="262"/>
      <c r="J93" s="262"/>
    </row>
    <row r="94" spans="2:10" s="25" customFormat="1" ht="15.75" hidden="1" customHeight="1" thickBot="1" x14ac:dyDescent="0.25">
      <c r="B94" s="26"/>
      <c r="D94" s="260"/>
      <c r="E94" s="260"/>
      <c r="F94" s="91" t="s">
        <v>139</v>
      </c>
      <c r="G94" s="121" t="str">
        <f>IF(F2="","",VLOOKUP(F2,Hilfstabelle!E3:F82,2,FALSE))</f>
        <v/>
      </c>
      <c r="H94" s="263"/>
      <c r="I94" s="261"/>
      <c r="J94" s="261"/>
    </row>
    <row r="95" spans="2:10" s="1" customFormat="1" ht="15.75" customHeight="1" x14ac:dyDescent="0.2">
      <c r="B95" s="109"/>
      <c r="D95" s="105"/>
      <c r="E95" s="105"/>
      <c r="F95" s="88" t="s">
        <v>253</v>
      </c>
      <c r="G95" s="169"/>
      <c r="H95" s="218"/>
      <c r="I95" s="217"/>
      <c r="J95" s="217"/>
    </row>
    <row r="96" spans="2:10" s="1" customFormat="1" ht="15.75" customHeight="1" thickBot="1" x14ac:dyDescent="0.25">
      <c r="B96" s="109"/>
      <c r="D96" s="105"/>
      <c r="E96" s="105"/>
      <c r="F96" s="91" t="s">
        <v>145</v>
      </c>
      <c r="G96" s="170" t="str">
        <f>IF(F2="","",G94-G95)</f>
        <v/>
      </c>
      <c r="H96" s="333" t="str">
        <f>IF($F$2="","",IF($G$101-0.05&gt;=$G$96,"Das effektiv ausgeschiedene Richtplangebiet WMZ darf nicht grösser sein als die maximal zulässige Gesamtgrösse des WMZ-Richtplangebiets. Dementsprechend sind die ausgeschiedenen Richtplangebiete WMZ weiter zu reduzieren.",IF($G$101+0.05&lt;$G$96,"Das effektiv ausgeschiedene Richtplangebiet WMZ sollte der maximal zulässigen Gesamtgrösse WMZ entsprechen. Entsprechend sollten noch weitere Richtplangebiete WMZ ausgeschieden werden.","")))</f>
        <v/>
      </c>
      <c r="I96" s="333"/>
      <c r="J96" s="333"/>
    </row>
    <row r="97" spans="2:10" s="1" customFormat="1" ht="30" customHeight="1" thickBot="1" x14ac:dyDescent="0.25">
      <c r="B97" s="109"/>
      <c r="D97" s="105"/>
      <c r="E97" s="109"/>
      <c r="F97" s="334" t="s">
        <v>16</v>
      </c>
      <c r="G97" s="335"/>
      <c r="H97" s="333"/>
      <c r="I97" s="333"/>
      <c r="J97" s="333"/>
    </row>
    <row r="98" spans="2:10" s="1" customFormat="1" ht="15.75" hidden="1" customHeight="1" x14ac:dyDescent="0.2">
      <c r="B98" s="109"/>
      <c r="D98" s="105"/>
      <c r="E98" s="105"/>
      <c r="F98" s="88" t="s">
        <v>140</v>
      </c>
      <c r="G98" s="126">
        <f>SUM(G63-G89)/10000</f>
        <v>0</v>
      </c>
      <c r="H98" s="333"/>
      <c r="I98" s="333"/>
      <c r="J98" s="333"/>
    </row>
    <row r="99" spans="2:10" s="1" customFormat="1" ht="15.75" hidden="1" customHeight="1" x14ac:dyDescent="0.2">
      <c r="B99" s="109"/>
      <c r="D99" s="105"/>
      <c r="E99" s="105"/>
      <c r="F99" s="89" t="s">
        <v>252</v>
      </c>
      <c r="G99" s="127">
        <f>SUM(G89+G90-SUMIFS(Zonenplanänderungstabelle!V12:V51,Zonenplanänderungstabelle!E12:E51,"&lt;&gt;Umzonung",Zonenplanänderungstabelle!E12:E51,"&lt;&gt;""",Zonenplanänderungstabelle!I12:I51,"&lt;&gt;"&amp;"")-SUMIFS(Zonenplanänderungstabelle!W12:W51,Zonenplanänderungstabelle!E12:E51,"&lt;&gt;Umzonung",Zonenplanänderungstabelle!E12:E51,"&lt;&gt;""",Zonenplanänderungstabelle!I12:I51,"&lt;&gt;"&amp;"")-Zonenplanänderungstabelle!AA52-Zonenplanänderungstabelle!AB52)/10000</f>
        <v>0</v>
      </c>
      <c r="H99" s="333"/>
      <c r="I99" s="333"/>
      <c r="J99" s="333"/>
    </row>
    <row r="100" spans="2:10" s="1" customFormat="1" ht="15.75" hidden="1" customHeight="1" x14ac:dyDescent="0.2">
      <c r="B100" s="109"/>
      <c r="D100" s="105"/>
      <c r="E100" s="105"/>
      <c r="F100" s="90" t="s">
        <v>141</v>
      </c>
      <c r="G100" s="120">
        <f>SUM(G98+G99-G95)</f>
        <v>0</v>
      </c>
      <c r="H100" s="333"/>
      <c r="I100" s="333"/>
      <c r="J100" s="333"/>
    </row>
    <row r="101" spans="2:10" ht="15.75" customHeight="1" x14ac:dyDescent="0.2">
      <c r="D101" s="219"/>
      <c r="E101" s="219"/>
      <c r="F101" s="264" t="s">
        <v>142</v>
      </c>
      <c r="G101" s="265" t="str">
        <f>IF(F2="","",G94-G93-G95+G100)</f>
        <v/>
      </c>
      <c r="H101" s="333"/>
      <c r="I101" s="333"/>
      <c r="J101" s="333"/>
    </row>
    <row r="102" spans="2:10" s="1" customFormat="1" ht="15.75" customHeight="1" thickBot="1" x14ac:dyDescent="0.25">
      <c r="B102" s="109"/>
      <c r="D102" s="105"/>
      <c r="E102" s="105"/>
      <c r="F102" s="91" t="s">
        <v>143</v>
      </c>
      <c r="G102" s="171"/>
      <c r="H102" s="333"/>
      <c r="I102" s="333"/>
      <c r="J102" s="333"/>
    </row>
    <row r="103" spans="2:10" ht="15" customHeight="1" x14ac:dyDescent="0.2">
      <c r="B103" s="93"/>
      <c r="D103" s="93"/>
      <c r="E103" s="93"/>
      <c r="F103" s="220"/>
    </row>
    <row r="104" spans="2:10" ht="15" customHeight="1" x14ac:dyDescent="0.2">
      <c r="B104" s="93"/>
      <c r="D104" s="93"/>
      <c r="E104" s="93"/>
      <c r="F104" s="221"/>
    </row>
    <row r="105" spans="2:10" ht="15" customHeight="1" x14ac:dyDescent="0.2">
      <c r="B105" s="93"/>
      <c r="D105" s="93"/>
      <c r="E105" s="93"/>
      <c r="F105" s="221"/>
    </row>
    <row r="106" spans="2:10" ht="15" customHeight="1" x14ac:dyDescent="0.2">
      <c r="B106" s="93"/>
      <c r="D106" s="93"/>
      <c r="E106" s="93"/>
      <c r="F106" s="221"/>
    </row>
    <row r="107" spans="2:10" ht="15" customHeight="1" x14ac:dyDescent="0.2">
      <c r="B107" s="93"/>
      <c r="D107" s="93"/>
      <c r="E107" s="93"/>
      <c r="F107" s="221"/>
    </row>
    <row r="108" spans="2:10" ht="15" customHeight="1" x14ac:dyDescent="0.2">
      <c r="B108" s="93"/>
      <c r="D108" s="93"/>
      <c r="E108" s="93"/>
      <c r="F108" s="221"/>
    </row>
    <row r="109" spans="2:10" ht="15" customHeight="1" x14ac:dyDescent="0.2">
      <c r="B109" s="93"/>
      <c r="D109" s="93"/>
      <c r="E109" s="93"/>
      <c r="F109" s="221"/>
    </row>
    <row r="110" spans="2:10" ht="15" customHeight="1" x14ac:dyDescent="0.2">
      <c r="B110" s="93"/>
      <c r="D110" s="93"/>
      <c r="E110" s="93"/>
      <c r="F110" s="221"/>
    </row>
    <row r="111" spans="2:10" ht="15" customHeight="1" x14ac:dyDescent="0.2">
      <c r="B111" s="93"/>
      <c r="D111" s="93"/>
      <c r="E111" s="93"/>
      <c r="F111" s="221"/>
    </row>
    <row r="112" spans="2:10" ht="15" customHeight="1" x14ac:dyDescent="0.2">
      <c r="B112" s="93"/>
      <c r="D112" s="93"/>
      <c r="E112" s="93"/>
      <c r="F112" s="221"/>
    </row>
  </sheetData>
  <sheetProtection algorithmName="SHA-512" hashValue="tUmkK/Bhx/ht8YZD7DObwh1V6i5Nzq7gJ5+FVGET0Ja2Lo8SDuW4trvQW/v7TmSUAthfpXqdo1zXBasvqUnh0Q==" saltValue="hOpYLVl3Y15X3TdYwN2D7g==" spinCount="100000" sheet="1" objects="1" scenarios="1" formatCells="0" formatRows="0" insertRows="0" deleteRows="0" selectLockedCells="1"/>
  <mergeCells count="15">
    <mergeCell ref="B2:E2"/>
    <mergeCell ref="C4:C11"/>
    <mergeCell ref="B4:B11"/>
    <mergeCell ref="D4:E5"/>
    <mergeCell ref="B65:G65"/>
    <mergeCell ref="H96:J102"/>
    <mergeCell ref="F92:G92"/>
    <mergeCell ref="F97:G97"/>
    <mergeCell ref="B3:F3"/>
    <mergeCell ref="G4:J5"/>
    <mergeCell ref="F4:F11"/>
    <mergeCell ref="G6:G11"/>
    <mergeCell ref="H6:H11"/>
    <mergeCell ref="I6:I11"/>
    <mergeCell ref="J6:J11"/>
  </mergeCells>
  <conditionalFormatting sqref="B13:B86">
    <cfRule type="expression" dxfId="70" priority="330">
      <formula>IF(B13&lt;&gt;"",(COUNTIF($B$13:$B$86,B13)&gt;1),"")</formula>
    </cfRule>
  </conditionalFormatting>
  <conditionalFormatting sqref="F2">
    <cfRule type="containsBlanks" dxfId="69" priority="133">
      <formula>LEN(TRIM(F2))=0</formula>
    </cfRule>
  </conditionalFormatting>
  <conditionalFormatting sqref="D13:D62">
    <cfRule type="expression" dxfId="68" priority="25">
      <formula>AND(D13="",COUNTA(G13:J13)&gt;0)</formula>
    </cfRule>
  </conditionalFormatting>
  <conditionalFormatting sqref="E13:E62">
    <cfRule type="expression" dxfId="67" priority="24">
      <formula>AND(E13="",COUNTA(G13:J13)&gt;0)</formula>
    </cfRule>
  </conditionalFormatting>
  <conditionalFormatting sqref="G101 G96:H96">
    <cfRule type="expression" dxfId="66" priority="6">
      <formula>$G$101-0.05&gt;=$G$96</formula>
    </cfRule>
    <cfRule type="expression" dxfId="65" priority="9">
      <formula>$G$101+0.05&lt;$G$96</formula>
    </cfRule>
  </conditionalFormatting>
  <conditionalFormatting sqref="G101:G102 G96">
    <cfRule type="expression" dxfId="64" priority="11">
      <formula>IF($G$102="","",ABS($G$102-$G$96)&gt;0.050000000001)</formula>
    </cfRule>
  </conditionalFormatting>
  <conditionalFormatting sqref="G95">
    <cfRule type="containsBlanks" dxfId="63" priority="8">
      <formula>LEN(TRIM(G95))=0</formula>
    </cfRule>
  </conditionalFormatting>
  <conditionalFormatting sqref="G102">
    <cfRule type="containsBlanks" dxfId="62" priority="7">
      <formula>LEN(TRIM(G102))=0</formula>
    </cfRule>
  </conditionalFormatting>
  <conditionalFormatting sqref="J13:J62">
    <cfRule type="expression" dxfId="61" priority="26">
      <formula>AND(D13&lt;&gt;"NICHT-R",E13&lt;&gt;"NICHT-R",SUM(G13:J13)&lt;&gt;0,COUNTA(G13:J13)&gt;1)</formula>
    </cfRule>
    <cfRule type="expression" dxfId="60" priority="30">
      <formula>AND(E13="NICHT-R",OR(G13&gt;0,H13&gt;0,I13&gt;0,J13&gt;0,COUNTA(G13:J13)&gt;1))</formula>
    </cfRule>
    <cfRule type="expression" dxfId="59" priority="34">
      <formula>AND(D13="NICHT-R",OR(G13&lt;0,H13&lt;0,I13&lt;0,J13&lt;0,COUNTA(G13:J13)&gt;1))</formula>
    </cfRule>
    <cfRule type="expression" dxfId="58" priority="38">
      <formula>AND(E13="R-SPEZ",OR(J13&lt;0,COUNTA(G13:J13)&gt;2))</formula>
    </cfRule>
    <cfRule type="expression" dxfId="57" priority="42">
      <formula>AND(D13="R-SPEZ",OR(J13&gt;0,COUNTA(G13:J13)&gt;2))</formula>
    </cfRule>
    <cfRule type="expression" dxfId="56" priority="46">
      <formula>AND(E13="R-ÖFF",OR(I13&lt;0,COUNTA(G13:J13)&gt;2))</formula>
    </cfRule>
    <cfRule type="expression" dxfId="55" priority="50">
      <formula>AND(D13="R-ÖFF",OR(I13&gt;0,COUNTA(G13:J13)&gt;2))</formula>
    </cfRule>
    <cfRule type="expression" dxfId="54" priority="54">
      <formula>AND(E13="R-ARB",OR(H13&lt;0,COUNTA(G13:J13)&gt;2))</formula>
    </cfRule>
    <cfRule type="expression" dxfId="53" priority="58">
      <formula>AND(D13="R-ARB",OR(H13&gt;0,COUNTA(G13:J13)&gt;2))</formula>
    </cfRule>
    <cfRule type="expression" dxfId="52" priority="62">
      <formula>AND(E13="R-WMZ",OR(G13&lt;0,COUNTA(G13:J13)&gt;2))</formula>
    </cfRule>
    <cfRule type="expression" dxfId="51" priority="74">
      <formula>AND(D13="R-WMZ",OR(G13&gt;0,COUNTA(G13:J13)&gt;2))</formula>
    </cfRule>
    <cfRule type="expression" dxfId="50" priority="78">
      <formula>AND(E13="NICHT-R",OR(D13="",D13="NICHT-R"),COUNTA(G13:J13)=0)</formula>
    </cfRule>
    <cfRule type="expression" dxfId="49" priority="95">
      <formula>AND(D13="NICHT-R",OR(E13="",E13="NICHT-R"),COUNTA(G13:J13)=0)</formula>
    </cfRule>
    <cfRule type="expression" dxfId="48" priority="99">
      <formula>AND(E13="R-SPEZ",J13="")</formula>
    </cfRule>
    <cfRule type="expression" dxfId="47" priority="129">
      <formula>AND(D13="R-SPEZ",J13="")</formula>
    </cfRule>
  </conditionalFormatting>
  <conditionalFormatting sqref="I13:I62">
    <cfRule type="expression" dxfId="46" priority="27">
      <formula>AND(D13&lt;&gt;"NICHT-R",E13&lt;&gt;"NICHT-R",SUM(G13:J13)&lt;&gt;0,COUNTA(G13:J13)&gt;1)</formula>
    </cfRule>
    <cfRule type="expression" dxfId="45" priority="31">
      <formula>AND(E13="NICHT-R",OR(G13&gt;0,H13&gt;0,I13&gt;0,J13&gt;0,COUNTA(G13:J13)&gt;1))</formula>
    </cfRule>
    <cfRule type="expression" dxfId="44" priority="35">
      <formula>AND(D13="NICHT-R",OR(G13&lt;0,H13&lt;0,I13&lt;0,J13&lt;0,COUNTA(G13:J13)&gt;1))</formula>
    </cfRule>
    <cfRule type="expression" dxfId="43" priority="39">
      <formula>AND(E13="R-SPEZ",OR(J13&lt;0,COUNTA(G13:J13)&gt;2))</formula>
    </cfRule>
    <cfRule type="expression" dxfId="42" priority="43">
      <formula>AND(D13="R-SPEZ",OR(J13&gt;0,COUNTA(G13:J13)&gt;2))</formula>
    </cfRule>
    <cfRule type="expression" dxfId="41" priority="47">
      <formula>AND(E13="R-ÖFF",OR(I13&lt;0,COUNTA(G13:J13)&gt;2))</formula>
    </cfRule>
    <cfRule type="expression" dxfId="40" priority="51">
      <formula>AND(D13="R-ÖFF",OR(I13&gt;0,COUNTA(G13:J13)&gt;2))</formula>
    </cfRule>
    <cfRule type="expression" dxfId="39" priority="55">
      <formula>AND(E13="R-ARB",OR(H13&lt;0,COUNTA(G13:J13)&gt;2))</formula>
    </cfRule>
    <cfRule type="expression" dxfId="38" priority="59">
      <formula>AND(D13="R-ARB",OR(H13&gt;0,COUNTA(G13:J13)&gt;2))</formula>
    </cfRule>
    <cfRule type="expression" dxfId="37" priority="63">
      <formula>AND(E13="R-WMZ",OR(G13&lt;0,COUNTA(G13:J13)&gt;2))</formula>
    </cfRule>
    <cfRule type="expression" dxfId="36" priority="75">
      <formula>AND(D13="R-WMZ",OR(G13&gt;0,COUNTA(G13:J13)&gt;2))</formula>
    </cfRule>
    <cfRule type="expression" dxfId="35" priority="79">
      <formula>AND(E13="NICHT-R",OR(D13="",D13="NICHT-R"),COUNTA(G13:J13)=0)</formula>
    </cfRule>
    <cfRule type="expression" dxfId="34" priority="96">
      <formula>AND(D13="NICHT-R",OR(E13="",E13="NICHT-R"),COUNTA(G13:J13)=0)</formula>
    </cfRule>
    <cfRule type="expression" dxfId="33" priority="100">
      <formula>AND(E13="R-ÖFF",I13="")</formula>
    </cfRule>
    <cfRule type="expression" dxfId="32" priority="130">
      <formula>AND(D13="R-ÖFF",I13="")</formula>
    </cfRule>
  </conditionalFormatting>
  <conditionalFormatting sqref="H13:H62">
    <cfRule type="expression" dxfId="31" priority="28">
      <formula>AND(D13&lt;&gt;"NICHT-R",E13&lt;&gt;"NICHT-R",SUM(G13:J13)&lt;&gt;0,COUNTA(G13:J13)&gt;1)</formula>
    </cfRule>
    <cfRule type="expression" dxfId="30" priority="32">
      <formula>AND(E13="NICHT-R",OR(G13&gt;0,H13&gt;0,I13&gt;0,J13&gt;0,COUNTA(G13:J13)&gt;1))</formula>
    </cfRule>
    <cfRule type="expression" dxfId="29" priority="36">
      <formula>AND(D13="NICHT-R",OR(G13&lt;0,H13&lt;0,I13&lt;0,J13&lt;0,COUNTA(G13:J13)&gt;1))</formula>
    </cfRule>
    <cfRule type="expression" dxfId="28" priority="40">
      <formula>AND(E13="R-SPEZ",OR(J13&lt;0,COUNTA(G13:J13)&gt;2))</formula>
    </cfRule>
    <cfRule type="expression" dxfId="27" priority="44">
      <formula>AND(D13="R-SPEZ",OR(J13&gt;0,COUNTA(G13:J13)&gt;2))</formula>
    </cfRule>
    <cfRule type="expression" dxfId="26" priority="48">
      <formula>AND(E13="R-ÖFF",OR(I13&lt;0,COUNTA(G13:J13)&gt;2))</formula>
    </cfRule>
    <cfRule type="expression" dxfId="25" priority="52">
      <formula>AND(D13="R-ÖFF",OR(I13&gt;0,COUNTA(G13:J13)&gt;2))</formula>
    </cfRule>
    <cfRule type="expression" dxfId="24" priority="56">
      <formula>AND(E13="R-ARB",OR(H13&lt;0,COUNTA(G13:J13)&gt;2))</formula>
    </cfRule>
    <cfRule type="expression" dxfId="23" priority="60">
      <formula>AND(D13="R-ARB",OR(H13&gt;0,COUNTA(G13:J13)&gt;2))</formula>
    </cfRule>
    <cfRule type="expression" dxfId="22" priority="64">
      <formula>AND(E13="R-WMZ",OR(G13&lt;0,COUNTA(G13:J13)&gt;2))</formula>
    </cfRule>
    <cfRule type="expression" dxfId="21" priority="76">
      <formula>AND(D13="R-WMZ",OR(G13&gt;0,COUNTA(G13:J13)&gt;2))</formula>
    </cfRule>
    <cfRule type="expression" dxfId="20" priority="80">
      <formula>AND(E13="NICHT-R",OR(D13="",D13="NICHT-R"),COUNTA(G13:J13)=0)</formula>
    </cfRule>
    <cfRule type="expression" dxfId="19" priority="97">
      <formula>AND(D13="NICHT-R",OR(E13="",E13="NICHT-R"),COUNTA(G13:J13)=0)</formula>
    </cfRule>
    <cfRule type="expression" dxfId="18" priority="101">
      <formula>AND(E13="R-ARB",H13="")</formula>
    </cfRule>
    <cfRule type="expression" dxfId="17" priority="131">
      <formula>AND(D13="R-ARB",H13="")</formula>
    </cfRule>
  </conditionalFormatting>
  <conditionalFormatting sqref="G13:G62">
    <cfRule type="expression" dxfId="16" priority="29">
      <formula>AND(D13&lt;&gt;"NICHT-R",E13&lt;&gt;"NICHT-R",SUM(G13:J13)&lt;&gt;0,COUNTA(G13:J13)&gt;1)</formula>
    </cfRule>
    <cfRule type="expression" dxfId="15" priority="33">
      <formula>AND(E13="NICHT-R",OR(G13&gt;0,H13&gt;0,I13&gt;0,J13&gt;0,COUNTA(G13:J13)&gt;1))</formula>
    </cfRule>
    <cfRule type="expression" dxfId="14" priority="37">
      <formula>AND(D13="NICHT-R",OR(G13&lt;0,H13&lt;0,I13&lt;0,J13&lt;0,COUNTA(G13:J13)&gt;1))</formula>
    </cfRule>
    <cfRule type="expression" dxfId="13" priority="41">
      <formula>AND(E13="R-SPEZ",OR(J13&lt;0,COUNTA(G13:J13)&gt;2))</formula>
    </cfRule>
    <cfRule type="expression" dxfId="12" priority="45">
      <formula>AND(D13="R-SPEZ",OR(J13&gt;0,COUNTA(G13:J13)&gt;2))</formula>
    </cfRule>
    <cfRule type="expression" dxfId="11" priority="49">
      <formula>AND(E13="R-ÖFF",OR(I13&lt;0,COUNTA(G13:J13)&gt;2))</formula>
    </cfRule>
    <cfRule type="expression" dxfId="10" priority="53">
      <formula>AND(D13="R-ÖFF",OR(I13&gt;0,COUNTA(G13:J13)&gt;2))</formula>
    </cfRule>
    <cfRule type="expression" dxfId="9" priority="57">
      <formula>AND(E13="R-ARB",OR(H13&lt;0,COUNTA(G13:J13)&gt;2))</formula>
    </cfRule>
    <cfRule type="expression" dxfId="8" priority="61">
      <formula>AND(D13="R-ARB",OR(H13&gt;0,COUNTA(G13:J13)&gt;2))</formula>
    </cfRule>
    <cfRule type="expression" dxfId="7" priority="65">
      <formula>AND(E13="R-WMZ",OR(G13&lt;0,COUNTA(G13:J13)&gt;2))</formula>
    </cfRule>
    <cfRule type="expression" dxfId="6" priority="77">
      <formula>AND(D13="R-WMZ",OR(G13&gt;0,COUNTA(G13:J13)&gt;2))</formula>
    </cfRule>
    <cfRule type="expression" dxfId="5" priority="81">
      <formula>AND(E13="NICHT-R",OR(D13="",D13="NICHT-R"),COUNTA(G13:J13)=0)</formula>
    </cfRule>
    <cfRule type="expression" dxfId="4" priority="120">
      <formula>AND(D13="NICHT-R",OR(E13="",E13="NICHT-R"),COUNTA(G13:J13)=0)</formula>
    </cfRule>
    <cfRule type="expression" dxfId="3" priority="124">
      <formula>AND(E13="R-WMZ",G13="")</formula>
    </cfRule>
    <cfRule type="expression" dxfId="2" priority="132">
      <formula>AND(D13="R-WMZ",G13="")</formula>
    </cfRule>
  </conditionalFormatting>
  <conditionalFormatting sqref="B13:B62">
    <cfRule type="expression" dxfId="1" priority="1">
      <formula>IF(B13&lt;&gt;0,(LEFT(B13,1)&lt;&gt;"R"),"")</formula>
    </cfRule>
  </conditionalFormatting>
  <dataValidations xWindow="254" yWindow="672" count="3">
    <dataValidation type="list" allowBlank="1" showErrorMessage="1" error="Bei der Spalte 3 dürfen nur die Werte R-WMZ, R-ARB, R-ÖFF, R-SPEZ oder NICHT-R eingefügt werden." prompt="Bei der Spalte 3 dürfen nur die Werte R-WMZ, R-ARB, R-ÖFF, R-SPEZ oder NICHT-R eingefügt werden." sqref="D13:D62">
      <formula1>$D$7:$D$11</formula1>
    </dataValidation>
    <dataValidation type="list" allowBlank="1" showErrorMessage="1" error="Bei der Spalte 4 dürfen nur die Werte R-WMZ, R-ARB, R-ÖFF, R-SPEZ oder NICHT-R eingefügt werden." prompt="Bei der Spalte 4 dürfen nur die Werte R-WMZ, R-ARB, R-ÖFF, R-SPEZ oder NICHT-R eingefügt werden." sqref="E13:E62">
      <formula1>$E$7:$E$11</formula1>
    </dataValidation>
    <dataValidation allowBlank="1" sqref="D87:D93 D63:E64 E67:E93"/>
  </dataValidations>
  <printOptions horizontalCentered="1"/>
  <pageMargins left="0.39370078740157483" right="0.39370078740157483" top="0.78740157480314965" bottom="0.78740157480314965" header="0.31496062992125984" footer="0.31496062992125984"/>
  <pageSetup paperSize="8" scale="88" fitToHeight="0" orientation="landscape" r:id="rId1"/>
  <headerFooter>
    <oddFooter>&amp;RSeite &amp;P</oddFooter>
  </headerFooter>
  <legacyDrawing r:id="rId2"/>
  <tableParts count="1">
    <tablePart r:id="rId3"/>
  </tableParts>
  <extLst>
    <ext xmlns:x14="http://schemas.microsoft.com/office/spreadsheetml/2009/9/main" uri="{CCE6A557-97BC-4b89-ADB6-D9C93CAAB3DF}">
      <x14:dataValidations xmlns:xm="http://schemas.microsoft.com/office/excel/2006/main" xWindow="254" yWindow="672" count="1">
        <x14:dataValidation type="list" allowBlank="1" showErrorMessage="1" error="Diese Zelle muss einen Namen einer Politischen Gemeinde des Kantons Thurgau enthalten (siehe Auswahlliste)." prompt="Diese Zelle muss einen Namen einer Politischen Gemeinde des Kantons Thurgau enthalten (siehe Auswahlliste).">
          <x14:formula1>
            <xm:f>Hilfstabelle!$B$3:$B$82</xm:f>
          </x14:formula1>
          <xm:sqref>F2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47"/>
  <sheetViews>
    <sheetView zoomScaleNormal="100" workbookViewId="0">
      <pane ySplit="5" topLeftCell="A6" activePane="bottomLeft" state="frozen"/>
      <selection pane="bottomLeft" activeCell="B6" sqref="B6"/>
    </sheetView>
  </sheetViews>
  <sheetFormatPr baseColWidth="10" defaultColWidth="3" defaultRowHeight="15" customHeight="1" x14ac:dyDescent="0.2"/>
  <cols>
    <col min="1" max="1" width="3" style="222"/>
    <col min="2" max="2" width="42.21875" style="222" customWidth="1"/>
    <col min="3" max="3" width="31.109375" style="222" customWidth="1"/>
    <col min="4" max="4" width="5.5546875" style="222" customWidth="1"/>
    <col min="5" max="16384" width="3" style="222"/>
  </cols>
  <sheetData>
    <row r="2" spans="2:4" ht="18" customHeight="1" x14ac:dyDescent="0.2">
      <c r="B2" s="230" t="s">
        <v>237</v>
      </c>
      <c r="C2" s="342"/>
      <c r="D2" s="342"/>
    </row>
    <row r="3" spans="2:4" ht="15.75" customHeight="1" thickBot="1" x14ac:dyDescent="0.25">
      <c r="B3" s="231">
        <f ca="1">TODAY()</f>
        <v>45049</v>
      </c>
    </row>
    <row r="4" spans="2:4" ht="30" customHeight="1" x14ac:dyDescent="0.2">
      <c r="B4" s="232" t="s">
        <v>240</v>
      </c>
      <c r="C4" s="340" t="s">
        <v>247</v>
      </c>
      <c r="D4" s="341"/>
    </row>
    <row r="5" spans="2:4" ht="15" customHeight="1" thickBot="1" x14ac:dyDescent="0.25">
      <c r="B5" s="233" t="s">
        <v>239</v>
      </c>
      <c r="C5" s="234" t="s">
        <v>239</v>
      </c>
      <c r="D5" s="235" t="s">
        <v>238</v>
      </c>
    </row>
    <row r="6" spans="2:4" ht="15" customHeight="1" x14ac:dyDescent="0.2">
      <c r="B6" s="223"/>
      <c r="C6" s="224"/>
      <c r="D6" s="244" t="str">
        <f>IF(C6="","",VLOOKUP(C6,Hilfstabelle!$I$3:$J$63, 2,FALSE))</f>
        <v/>
      </c>
    </row>
    <row r="7" spans="2:4" ht="15" customHeight="1" x14ac:dyDescent="0.2">
      <c r="B7" s="225"/>
      <c r="C7" s="226"/>
      <c r="D7" s="245" t="str">
        <f>IF(C7="","",VLOOKUP(C7,Hilfstabelle!$I$3:$J$63, 2,FALSE))</f>
        <v/>
      </c>
    </row>
    <row r="8" spans="2:4" ht="15" customHeight="1" x14ac:dyDescent="0.2">
      <c r="B8" s="225"/>
      <c r="C8" s="226"/>
      <c r="D8" s="245" t="str">
        <f>IF(C8="","",VLOOKUP(C8,Hilfstabelle!$I$3:$J$63, 2,FALSE))</f>
        <v/>
      </c>
    </row>
    <row r="9" spans="2:4" ht="15" customHeight="1" x14ac:dyDescent="0.2">
      <c r="B9" s="225"/>
      <c r="C9" s="226"/>
      <c r="D9" s="245" t="str">
        <f>IF(C9="","",VLOOKUP(C9,Hilfstabelle!$I$3:$J$63, 2,FALSE))</f>
        <v/>
      </c>
    </row>
    <row r="10" spans="2:4" ht="15" customHeight="1" x14ac:dyDescent="0.2">
      <c r="B10" s="225"/>
      <c r="C10" s="226"/>
      <c r="D10" s="245" t="str">
        <f>IF(C10="","",VLOOKUP(C10,Hilfstabelle!$I$3:$J$63, 2,FALSE))</f>
        <v/>
      </c>
    </row>
    <row r="11" spans="2:4" ht="15" customHeight="1" x14ac:dyDescent="0.2">
      <c r="B11" s="225"/>
      <c r="C11" s="226"/>
      <c r="D11" s="245" t="str">
        <f>IF(C11="","",VLOOKUP(C11,Hilfstabelle!$I$3:$J$63, 2,FALSE))</f>
        <v/>
      </c>
    </row>
    <row r="12" spans="2:4" ht="15" customHeight="1" x14ac:dyDescent="0.2">
      <c r="B12" s="225"/>
      <c r="C12" s="226"/>
      <c r="D12" s="245" t="str">
        <f>IF(C12="","",VLOOKUP(C12,Hilfstabelle!$I$3:$J$63, 2,FALSE))</f>
        <v/>
      </c>
    </row>
    <row r="13" spans="2:4" ht="15" customHeight="1" x14ac:dyDescent="0.2">
      <c r="B13" s="225"/>
      <c r="C13" s="226"/>
      <c r="D13" s="245" t="str">
        <f>IF(C13="","",VLOOKUP(C13,Hilfstabelle!$I$3:$J$63, 2,FALSE))</f>
        <v/>
      </c>
    </row>
    <row r="14" spans="2:4" ht="15" customHeight="1" x14ac:dyDescent="0.2">
      <c r="B14" s="225"/>
      <c r="C14" s="226"/>
      <c r="D14" s="245" t="str">
        <f>IF(C14="","",VLOOKUP(C14,Hilfstabelle!$I$3:$J$63, 2,FALSE))</f>
        <v/>
      </c>
    </row>
    <row r="15" spans="2:4" ht="15" customHeight="1" x14ac:dyDescent="0.2">
      <c r="B15" s="225"/>
      <c r="C15" s="226"/>
      <c r="D15" s="245" t="str">
        <f>IF(C15="","",VLOOKUP(C15,Hilfstabelle!$I$3:$J$63, 2,FALSE))</f>
        <v/>
      </c>
    </row>
    <row r="16" spans="2:4" ht="15" customHeight="1" x14ac:dyDescent="0.2">
      <c r="B16" s="225"/>
      <c r="C16" s="226"/>
      <c r="D16" s="245" t="str">
        <f>IF(C16="","",VLOOKUP(C16,Hilfstabelle!$I$3:$J$63, 2,FALSE))</f>
        <v/>
      </c>
    </row>
    <row r="17" spans="2:4" ht="15" customHeight="1" x14ac:dyDescent="0.2">
      <c r="B17" s="225"/>
      <c r="C17" s="226"/>
      <c r="D17" s="245" t="str">
        <f>IF(C17="","",VLOOKUP(C17,Hilfstabelle!$I$3:$J$63, 2,FALSE))</f>
        <v/>
      </c>
    </row>
    <row r="18" spans="2:4" ht="15" customHeight="1" x14ac:dyDescent="0.2">
      <c r="B18" s="225"/>
      <c r="C18" s="226"/>
      <c r="D18" s="245" t="str">
        <f>IF(C18="","",VLOOKUP(C18,Hilfstabelle!$I$3:$J$63, 2,FALSE))</f>
        <v/>
      </c>
    </row>
    <row r="19" spans="2:4" ht="15" customHeight="1" x14ac:dyDescent="0.2">
      <c r="B19" s="225"/>
      <c r="C19" s="226"/>
      <c r="D19" s="245" t="str">
        <f>IF(C19="","",VLOOKUP(C19,Hilfstabelle!$I$3:$J$63, 2,FALSE))</f>
        <v/>
      </c>
    </row>
    <row r="20" spans="2:4" ht="15" customHeight="1" x14ac:dyDescent="0.2">
      <c r="B20" s="225"/>
      <c r="C20" s="226"/>
      <c r="D20" s="245" t="str">
        <f>IF(C20="","",VLOOKUP(C20,Hilfstabelle!$I$3:$J$63, 2,FALSE))</f>
        <v/>
      </c>
    </row>
    <row r="21" spans="2:4" ht="15" customHeight="1" x14ac:dyDescent="0.2">
      <c r="B21" s="225"/>
      <c r="C21" s="226"/>
      <c r="D21" s="245" t="str">
        <f>IF(C21="","",VLOOKUP(C21,Hilfstabelle!$I$3:$J$63, 2,FALSE))</f>
        <v/>
      </c>
    </row>
    <row r="22" spans="2:4" ht="15" customHeight="1" x14ac:dyDescent="0.2">
      <c r="B22" s="225"/>
      <c r="C22" s="226"/>
      <c r="D22" s="245" t="str">
        <f>IF(C22="","",VLOOKUP(C22,Hilfstabelle!$I$3:$J$63, 2,FALSE))</f>
        <v/>
      </c>
    </row>
    <row r="23" spans="2:4" ht="15" customHeight="1" x14ac:dyDescent="0.2">
      <c r="B23" s="225"/>
      <c r="C23" s="226"/>
      <c r="D23" s="245" t="str">
        <f>IF(C23="","",VLOOKUP(C23,Hilfstabelle!$I$3:$J$63, 2,FALSE))</f>
        <v/>
      </c>
    </row>
    <row r="24" spans="2:4" ht="15" customHeight="1" x14ac:dyDescent="0.2">
      <c r="B24" s="225"/>
      <c r="C24" s="226"/>
      <c r="D24" s="245" t="str">
        <f>IF(C24="","",VLOOKUP(C24,Hilfstabelle!$I$3:$J$63, 2,FALSE))</f>
        <v/>
      </c>
    </row>
    <row r="25" spans="2:4" ht="15" customHeight="1" x14ac:dyDescent="0.2">
      <c r="B25" s="225"/>
      <c r="C25" s="226"/>
      <c r="D25" s="245" t="str">
        <f>IF(C25="","",VLOOKUP(C25,Hilfstabelle!$I$3:$J$63, 2,FALSE))</f>
        <v/>
      </c>
    </row>
    <row r="26" spans="2:4" ht="15" customHeight="1" x14ac:dyDescent="0.2">
      <c r="B26" s="225"/>
      <c r="C26" s="226"/>
      <c r="D26" s="245" t="str">
        <f>IF(C26="","",VLOOKUP(C26,Hilfstabelle!$I$3:$J$63, 2,FALSE))</f>
        <v/>
      </c>
    </row>
    <row r="27" spans="2:4" ht="15" customHeight="1" x14ac:dyDescent="0.2">
      <c r="B27" s="225"/>
      <c r="C27" s="226"/>
      <c r="D27" s="245" t="str">
        <f>IF(C27="","",VLOOKUP(C27,Hilfstabelle!$I$3:$J$63, 2,FALSE))</f>
        <v/>
      </c>
    </row>
    <row r="28" spans="2:4" ht="15" customHeight="1" x14ac:dyDescent="0.2">
      <c r="B28" s="225"/>
      <c r="C28" s="226"/>
      <c r="D28" s="245" t="str">
        <f>IF(C28="","",VLOOKUP(C28,Hilfstabelle!$I$3:$J$63, 2,FALSE))</f>
        <v/>
      </c>
    </row>
    <row r="29" spans="2:4" ht="15" customHeight="1" x14ac:dyDescent="0.2">
      <c r="B29" s="225"/>
      <c r="C29" s="226"/>
      <c r="D29" s="245" t="str">
        <f>IF(C29="","",VLOOKUP(C29,Hilfstabelle!$I$3:$J$63, 2,FALSE))</f>
        <v/>
      </c>
    </row>
    <row r="30" spans="2:4" ht="15" customHeight="1" x14ac:dyDescent="0.2">
      <c r="B30" s="225"/>
      <c r="C30" s="226"/>
      <c r="D30" s="245" t="str">
        <f>IF(C30="","",VLOOKUP(C30,Hilfstabelle!$I$3:$J$63, 2,FALSE))</f>
        <v/>
      </c>
    </row>
    <row r="31" spans="2:4" ht="15" customHeight="1" x14ac:dyDescent="0.2">
      <c r="B31" s="225"/>
      <c r="C31" s="226"/>
      <c r="D31" s="245" t="str">
        <f>IF(C31="","",VLOOKUP(C31,Hilfstabelle!$I$3:$J$63, 2,FALSE))</f>
        <v/>
      </c>
    </row>
    <row r="32" spans="2:4" ht="15" customHeight="1" x14ac:dyDescent="0.2">
      <c r="B32" s="225"/>
      <c r="C32" s="226"/>
      <c r="D32" s="245" t="str">
        <f>IF(C32="","",VLOOKUP(C32,Hilfstabelle!$I$3:$J$63, 2,FALSE))</f>
        <v/>
      </c>
    </row>
    <row r="33" spans="2:4" ht="15" customHeight="1" x14ac:dyDescent="0.2">
      <c r="B33" s="225"/>
      <c r="C33" s="226"/>
      <c r="D33" s="245" t="str">
        <f>IF(C33="","",VLOOKUP(C33,Hilfstabelle!$I$3:$J$63, 2,FALSE))</f>
        <v/>
      </c>
    </row>
    <row r="34" spans="2:4" ht="15" customHeight="1" x14ac:dyDescent="0.2">
      <c r="B34" s="225"/>
      <c r="C34" s="226"/>
      <c r="D34" s="245" t="str">
        <f>IF(C34="","",VLOOKUP(C34,Hilfstabelle!$I$3:$J$63, 2,FALSE))</f>
        <v/>
      </c>
    </row>
    <row r="35" spans="2:4" ht="15" customHeight="1" x14ac:dyDescent="0.2">
      <c r="B35" s="225"/>
      <c r="C35" s="226"/>
      <c r="D35" s="245" t="str">
        <f>IF(C35="","",VLOOKUP(C35,Hilfstabelle!$I$3:$J$63, 2,FALSE))</f>
        <v/>
      </c>
    </row>
    <row r="36" spans="2:4" ht="15" customHeight="1" x14ac:dyDescent="0.2">
      <c r="B36" s="225"/>
      <c r="C36" s="226"/>
      <c r="D36" s="245" t="str">
        <f>IF(C36="","",VLOOKUP(C36,Hilfstabelle!$I$3:$J$63, 2,FALSE))</f>
        <v/>
      </c>
    </row>
    <row r="37" spans="2:4" ht="15" customHeight="1" x14ac:dyDescent="0.2">
      <c r="B37" s="225"/>
      <c r="C37" s="226"/>
      <c r="D37" s="245" t="str">
        <f>IF(C37="","",VLOOKUP(C37,Hilfstabelle!$I$3:$J$63, 2,FALSE))</f>
        <v/>
      </c>
    </row>
    <row r="38" spans="2:4" ht="15" customHeight="1" x14ac:dyDescent="0.2">
      <c r="B38" s="225"/>
      <c r="C38" s="226"/>
      <c r="D38" s="245" t="str">
        <f>IF(C38="","",VLOOKUP(C38,Hilfstabelle!$I$3:$J$63, 2,FALSE))</f>
        <v/>
      </c>
    </row>
    <row r="39" spans="2:4" ht="15" customHeight="1" x14ac:dyDescent="0.2">
      <c r="B39" s="225"/>
      <c r="C39" s="226"/>
      <c r="D39" s="245" t="str">
        <f>IF(C39="","",VLOOKUP(C39,Hilfstabelle!$I$3:$J$63, 2,FALSE))</f>
        <v/>
      </c>
    </row>
    <row r="40" spans="2:4" ht="15" customHeight="1" x14ac:dyDescent="0.2">
      <c r="B40" s="225"/>
      <c r="C40" s="226"/>
      <c r="D40" s="245" t="str">
        <f>IF(C40="","",VLOOKUP(C40,Hilfstabelle!$I$3:$J$63, 2,FALSE))</f>
        <v/>
      </c>
    </row>
    <row r="41" spans="2:4" ht="15" customHeight="1" x14ac:dyDescent="0.2">
      <c r="B41" s="225"/>
      <c r="C41" s="226"/>
      <c r="D41" s="245" t="str">
        <f>IF(C41="","",VLOOKUP(C41,Hilfstabelle!$I$3:$J$63, 2,FALSE))</f>
        <v/>
      </c>
    </row>
    <row r="42" spans="2:4" ht="15" customHeight="1" x14ac:dyDescent="0.2">
      <c r="B42" s="225"/>
      <c r="C42" s="226"/>
      <c r="D42" s="245" t="str">
        <f>IF(C42="","",VLOOKUP(C42,Hilfstabelle!$I$3:$J$63, 2,FALSE))</f>
        <v/>
      </c>
    </row>
    <row r="43" spans="2:4" ht="15" customHeight="1" x14ac:dyDescent="0.2">
      <c r="B43" s="225"/>
      <c r="C43" s="226"/>
      <c r="D43" s="245" t="str">
        <f>IF(C43="","",VLOOKUP(C43,Hilfstabelle!$I$3:$J$63, 2,FALSE))</f>
        <v/>
      </c>
    </row>
    <row r="44" spans="2:4" ht="15" customHeight="1" x14ac:dyDescent="0.2">
      <c r="B44" s="225"/>
      <c r="C44" s="226"/>
      <c r="D44" s="245" t="str">
        <f>IF(C44="","",VLOOKUP(C44,Hilfstabelle!$I$3:$J$63, 2,FALSE))</f>
        <v/>
      </c>
    </row>
    <row r="45" spans="2:4" ht="15" customHeight="1" thickBot="1" x14ac:dyDescent="0.25">
      <c r="B45" s="227"/>
      <c r="C45" s="228"/>
      <c r="D45" s="243" t="str">
        <f>IF(C45="","",VLOOKUP(C45,Hilfstabelle!$I$3:$J$63, 2,FALSE))</f>
        <v/>
      </c>
    </row>
    <row r="47" spans="2:4" ht="15" customHeight="1" x14ac:dyDescent="0.2">
      <c r="C47" s="229"/>
    </row>
  </sheetData>
  <sheetProtection algorithmName="SHA-512" hashValue="io9uX7Mnoh+XXYhs4DHaeMzZakwCdHcSIV4gSDyNkBJf7lgeXULaNanGrqoNVLnM94gxXqtbh2QB+GJZB8Hj8A==" saltValue="xygZOYkTC/Qs8QRYgr2Zyg==" spinCount="100000" sheet="1" objects="1" scenarios="1" formatCells="0" formatRows="0" insertRows="0" deleteRows="0" selectLockedCells="1"/>
  <mergeCells count="2">
    <mergeCell ref="C4:D4"/>
    <mergeCell ref="C2:D2"/>
  </mergeCells>
  <conditionalFormatting sqref="C2:D2">
    <cfRule type="containsBlanks" dxfId="0" priority="2">
      <formula>LEN(TRIM(C2))=0</formula>
    </cfRule>
  </conditionalFormatting>
  <printOptions horizontalCentered="1"/>
  <pageMargins left="0.39370078740157483" right="0.39370078740157483" top="0.78740157480314965" bottom="0.78740157480314965" header="0.31496062992125984" footer="0.31496062992125984"/>
  <pageSetup paperSize="9"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ErrorMessage="1" error="Diese Zelle muss einen Namen einer Politischen Gemeinde des Kantons Thurgau enthalten (siehe Auswahlliste)." prompt="Diese Zelle muss einen Namen einer Politischen Gemeinde des Kantons Thurgau enthalten (siehe Auswahlliste).">
          <x14:formula1>
            <xm:f>Hilfstabelle!$B$3:$B$82</xm:f>
          </x14:formula1>
          <xm:sqref>C2:D2</xm:sqref>
        </x14:dataValidation>
        <x14:dataValidation type="list" allowBlank="1" showErrorMessage="1" error="Bei der kantonalen Zonenbezeichnung dürfen nur die Bezeichnungen gemäss kantonalem Zonenkatalog 2013 verwendet werden (siehe Auswahlliste)." prompt="Bei der kantonalen Zonenbezeichnung dürfen nur die Bezeichnungen gemäss kantonalem Zonenkatalog 2013 verwendet werden (siehe Auswahlliste).">
          <x14:formula1>
            <xm:f>Hilfstabelle!$I$3:$I$63</xm:f>
          </x14:formula1>
          <xm:sqref>C6:C45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heetViews>
  <sheetFormatPr baseColWidth="10" defaultColWidth="14.44140625" defaultRowHeight="15.95" customHeight="1" x14ac:dyDescent="0.2"/>
  <cols>
    <col min="1" max="1" width="3.33203125" style="25" customWidth="1"/>
    <col min="2" max="2" width="14.44140625" style="37"/>
    <col min="3" max="3" width="14.44140625" style="26"/>
    <col min="4" max="4" width="3.33203125" style="31" customWidth="1"/>
    <col min="5" max="5" width="14.44140625" style="37"/>
    <col min="6" max="6" width="14.44140625" style="25"/>
    <col min="7" max="8" width="3.33203125" style="38" customWidth="1"/>
    <col min="9" max="9" width="26.77734375" style="138" bestFit="1" customWidth="1"/>
    <col min="10" max="10" width="4.44140625" style="147" customWidth="1"/>
    <col min="11" max="11" width="37.33203125" style="27" bestFit="1" customWidth="1"/>
    <col min="12" max="12" width="24.21875" style="27" bestFit="1" customWidth="1"/>
    <col min="13" max="13" width="3.33203125" style="25" customWidth="1"/>
    <col min="14" max="16384" width="14.44140625" style="25"/>
  </cols>
  <sheetData>
    <row r="1" spans="1:13" ht="15.95" customHeight="1" thickBot="1" x14ac:dyDescent="0.25"/>
    <row r="2" spans="1:13" ht="45.75" thickBot="1" x14ac:dyDescent="0.25">
      <c r="B2" s="39" t="s">
        <v>111</v>
      </c>
      <c r="C2" s="122" t="s">
        <v>113</v>
      </c>
      <c r="D2" s="41"/>
      <c r="E2" s="39" t="s">
        <v>111</v>
      </c>
      <c r="F2" s="40" t="s">
        <v>112</v>
      </c>
      <c r="G2" s="42"/>
      <c r="H2" s="240"/>
      <c r="I2" s="150" t="s">
        <v>239</v>
      </c>
      <c r="J2" s="151" t="s">
        <v>238</v>
      </c>
      <c r="K2" s="152" t="s">
        <v>245</v>
      </c>
      <c r="L2" s="149" t="s">
        <v>246</v>
      </c>
      <c r="M2" s="343" t="s">
        <v>243</v>
      </c>
    </row>
    <row r="3" spans="1:13" ht="15.95" customHeight="1" x14ac:dyDescent="0.2">
      <c r="A3" s="43"/>
      <c r="B3" s="44" t="s">
        <v>31</v>
      </c>
      <c r="C3" s="123">
        <v>2.5</v>
      </c>
      <c r="D3" s="46"/>
      <c r="E3" s="44" t="s">
        <v>31</v>
      </c>
      <c r="F3" s="45">
        <v>9.4</v>
      </c>
      <c r="G3" s="47"/>
      <c r="H3" s="137"/>
      <c r="I3" s="141" t="s">
        <v>146</v>
      </c>
      <c r="J3" s="153">
        <v>1101</v>
      </c>
      <c r="K3" s="347" t="s">
        <v>152</v>
      </c>
      <c r="L3" s="355" t="s">
        <v>230</v>
      </c>
      <c r="M3" s="344"/>
    </row>
    <row r="4" spans="1:13" ht="15.95" customHeight="1" x14ac:dyDescent="0.2">
      <c r="B4" s="48" t="s">
        <v>32</v>
      </c>
      <c r="C4" s="124">
        <v>-5.7</v>
      </c>
      <c r="D4" s="46"/>
      <c r="E4" s="48" t="s">
        <v>32</v>
      </c>
      <c r="F4" s="49">
        <v>0.6</v>
      </c>
      <c r="G4" s="47"/>
      <c r="H4" s="137"/>
      <c r="I4" s="142" t="s">
        <v>147</v>
      </c>
      <c r="J4" s="154">
        <v>1102</v>
      </c>
      <c r="K4" s="353"/>
      <c r="L4" s="356"/>
      <c r="M4" s="344"/>
    </row>
    <row r="5" spans="1:13" ht="15.95" customHeight="1" x14ac:dyDescent="0.2">
      <c r="B5" s="48" t="s">
        <v>33</v>
      </c>
      <c r="C5" s="124"/>
      <c r="D5" s="46"/>
      <c r="E5" s="48" t="s">
        <v>33</v>
      </c>
      <c r="F5" s="49">
        <v>0.1</v>
      </c>
      <c r="G5" s="47"/>
      <c r="H5" s="137"/>
      <c r="I5" s="142" t="s">
        <v>148</v>
      </c>
      <c r="J5" s="154">
        <v>1103</v>
      </c>
      <c r="K5" s="353"/>
      <c r="L5" s="356"/>
      <c r="M5" s="344"/>
    </row>
    <row r="6" spans="1:13" ht="15.95" customHeight="1" x14ac:dyDescent="0.2">
      <c r="B6" s="48" t="s">
        <v>34</v>
      </c>
      <c r="C6" s="124">
        <v>-4.3</v>
      </c>
      <c r="D6" s="46"/>
      <c r="E6" s="48" t="s">
        <v>34</v>
      </c>
      <c r="F6" s="49">
        <v>0</v>
      </c>
      <c r="G6" s="47"/>
      <c r="H6" s="137"/>
      <c r="I6" s="142" t="s">
        <v>149</v>
      </c>
      <c r="J6" s="154">
        <v>1104</v>
      </c>
      <c r="K6" s="353"/>
      <c r="L6" s="356"/>
      <c r="M6" s="344"/>
    </row>
    <row r="7" spans="1:13" ht="15.95" customHeight="1" x14ac:dyDescent="0.2">
      <c r="B7" s="48" t="s">
        <v>35</v>
      </c>
      <c r="C7" s="124"/>
      <c r="D7" s="46"/>
      <c r="E7" s="48" t="s">
        <v>35</v>
      </c>
      <c r="F7" s="49">
        <v>16.5</v>
      </c>
      <c r="G7" s="47"/>
      <c r="H7" s="137"/>
      <c r="I7" s="142" t="s">
        <v>150</v>
      </c>
      <c r="J7" s="154">
        <v>1105</v>
      </c>
      <c r="K7" s="353"/>
      <c r="L7" s="356"/>
      <c r="M7" s="344"/>
    </row>
    <row r="8" spans="1:13" ht="15.95" customHeight="1" thickBot="1" x14ac:dyDescent="0.25">
      <c r="B8" s="48" t="s">
        <v>36</v>
      </c>
      <c r="C8" s="124"/>
      <c r="D8" s="46"/>
      <c r="E8" s="48" t="s">
        <v>36</v>
      </c>
      <c r="F8" s="49">
        <v>15.3</v>
      </c>
      <c r="G8" s="47"/>
      <c r="H8" s="137"/>
      <c r="I8" s="143" t="s">
        <v>151</v>
      </c>
      <c r="J8" s="155">
        <v>1106</v>
      </c>
      <c r="K8" s="349"/>
      <c r="L8" s="356"/>
      <c r="M8" s="344"/>
    </row>
    <row r="9" spans="1:13" ht="15.95" customHeight="1" x14ac:dyDescent="0.2">
      <c r="B9" s="48" t="s">
        <v>37</v>
      </c>
      <c r="C9" s="124">
        <v>-2.9</v>
      </c>
      <c r="D9" s="46"/>
      <c r="E9" s="48" t="s">
        <v>37</v>
      </c>
      <c r="F9" s="49">
        <v>2.4</v>
      </c>
      <c r="G9" s="47"/>
      <c r="H9" s="137"/>
      <c r="I9" s="141" t="s">
        <v>177</v>
      </c>
      <c r="J9" s="153">
        <v>1201</v>
      </c>
      <c r="K9" s="347" t="s">
        <v>156</v>
      </c>
      <c r="L9" s="356"/>
      <c r="M9" s="344"/>
    </row>
    <row r="10" spans="1:13" ht="15.95" customHeight="1" x14ac:dyDescent="0.2">
      <c r="B10" s="48" t="s">
        <v>38</v>
      </c>
      <c r="C10" s="124">
        <v>0.7</v>
      </c>
      <c r="D10" s="46"/>
      <c r="E10" s="48" t="s">
        <v>38</v>
      </c>
      <c r="F10" s="49">
        <v>1.1000000000000001</v>
      </c>
      <c r="G10" s="47"/>
      <c r="H10" s="137"/>
      <c r="I10" s="142" t="s">
        <v>178</v>
      </c>
      <c r="J10" s="154">
        <v>1202</v>
      </c>
      <c r="K10" s="353"/>
      <c r="L10" s="356"/>
      <c r="M10" s="344"/>
    </row>
    <row r="11" spans="1:13" ht="15.95" customHeight="1" x14ac:dyDescent="0.2">
      <c r="B11" s="48" t="s">
        <v>39</v>
      </c>
      <c r="C11" s="124"/>
      <c r="D11" s="46"/>
      <c r="E11" s="48" t="s">
        <v>39</v>
      </c>
      <c r="F11" s="49">
        <v>1.5</v>
      </c>
      <c r="G11" s="47"/>
      <c r="H11" s="137"/>
      <c r="I11" s="142" t="s">
        <v>179</v>
      </c>
      <c r="J11" s="154">
        <v>1203</v>
      </c>
      <c r="K11" s="353"/>
      <c r="L11" s="356"/>
      <c r="M11" s="344"/>
    </row>
    <row r="12" spans="1:13" ht="15.95" customHeight="1" x14ac:dyDescent="0.2">
      <c r="B12" s="48" t="s">
        <v>40</v>
      </c>
      <c r="C12" s="124"/>
      <c r="D12" s="46"/>
      <c r="E12" s="48" t="s">
        <v>40</v>
      </c>
      <c r="F12" s="49">
        <v>2.4</v>
      </c>
      <c r="G12" s="47"/>
      <c r="H12" s="137"/>
      <c r="I12" s="142" t="s">
        <v>180</v>
      </c>
      <c r="J12" s="154">
        <v>1204</v>
      </c>
      <c r="K12" s="353"/>
      <c r="L12" s="356"/>
      <c r="M12" s="344"/>
    </row>
    <row r="13" spans="1:13" ht="15.95" customHeight="1" thickBot="1" x14ac:dyDescent="0.25">
      <c r="B13" s="48" t="s">
        <v>41</v>
      </c>
      <c r="C13" s="124"/>
      <c r="D13" s="46"/>
      <c r="E13" s="48" t="s">
        <v>41</v>
      </c>
      <c r="F13" s="49">
        <v>1.8</v>
      </c>
      <c r="G13" s="47"/>
      <c r="H13" s="137"/>
      <c r="I13" s="143" t="s">
        <v>181</v>
      </c>
      <c r="J13" s="155">
        <v>1205</v>
      </c>
      <c r="K13" s="349"/>
      <c r="L13" s="356"/>
      <c r="M13" s="344"/>
    </row>
    <row r="14" spans="1:13" ht="15.95" customHeight="1" x14ac:dyDescent="0.2">
      <c r="B14" s="48" t="s">
        <v>42</v>
      </c>
      <c r="C14" s="124">
        <v>-0.7</v>
      </c>
      <c r="D14" s="46"/>
      <c r="E14" s="48" t="s">
        <v>42</v>
      </c>
      <c r="F14" s="49">
        <v>3</v>
      </c>
      <c r="G14" s="47"/>
      <c r="H14" s="137"/>
      <c r="I14" s="141" t="s">
        <v>182</v>
      </c>
      <c r="J14" s="153">
        <v>1301</v>
      </c>
      <c r="K14" s="347" t="s">
        <v>157</v>
      </c>
      <c r="L14" s="356"/>
      <c r="M14" s="344"/>
    </row>
    <row r="15" spans="1:13" ht="15.95" customHeight="1" x14ac:dyDescent="0.2">
      <c r="B15" s="48" t="s">
        <v>43</v>
      </c>
      <c r="C15" s="124"/>
      <c r="D15" s="46"/>
      <c r="E15" s="48" t="s">
        <v>43</v>
      </c>
      <c r="F15" s="49">
        <v>6.1</v>
      </c>
      <c r="G15" s="47"/>
      <c r="H15" s="137"/>
      <c r="I15" s="142" t="s">
        <v>183</v>
      </c>
      <c r="J15" s="154">
        <v>1302</v>
      </c>
      <c r="K15" s="353"/>
      <c r="L15" s="356"/>
      <c r="M15" s="344"/>
    </row>
    <row r="16" spans="1:13" ht="15.95" customHeight="1" x14ac:dyDescent="0.2">
      <c r="B16" s="48" t="s">
        <v>44</v>
      </c>
      <c r="C16" s="124"/>
      <c r="D16" s="46"/>
      <c r="E16" s="48" t="s">
        <v>44</v>
      </c>
      <c r="F16" s="49">
        <v>0</v>
      </c>
      <c r="G16" s="47"/>
      <c r="H16" s="137"/>
      <c r="I16" s="142" t="s">
        <v>184</v>
      </c>
      <c r="J16" s="154">
        <v>1303</v>
      </c>
      <c r="K16" s="353"/>
      <c r="L16" s="356"/>
      <c r="M16" s="344"/>
    </row>
    <row r="17" spans="2:13" ht="15.95" customHeight="1" x14ac:dyDescent="0.2">
      <c r="B17" s="48" t="s">
        <v>45</v>
      </c>
      <c r="C17" s="124"/>
      <c r="D17" s="46"/>
      <c r="E17" s="48" t="s">
        <v>45</v>
      </c>
      <c r="F17" s="49">
        <v>2</v>
      </c>
      <c r="G17" s="47"/>
      <c r="H17" s="137"/>
      <c r="I17" s="142" t="s">
        <v>185</v>
      </c>
      <c r="J17" s="154">
        <v>1304</v>
      </c>
      <c r="K17" s="353"/>
      <c r="L17" s="356"/>
      <c r="M17" s="344"/>
    </row>
    <row r="18" spans="2:13" ht="15.95" customHeight="1" x14ac:dyDescent="0.2">
      <c r="B18" s="48" t="s">
        <v>46</v>
      </c>
      <c r="C18" s="124"/>
      <c r="D18" s="46"/>
      <c r="E18" s="48" t="s">
        <v>46</v>
      </c>
      <c r="F18" s="49">
        <v>3.8</v>
      </c>
      <c r="G18" s="47"/>
      <c r="H18" s="137"/>
      <c r="I18" s="142" t="s">
        <v>186</v>
      </c>
      <c r="J18" s="154">
        <v>1305</v>
      </c>
      <c r="K18" s="353"/>
      <c r="L18" s="356"/>
      <c r="M18" s="344"/>
    </row>
    <row r="19" spans="2:13" ht="15.95" customHeight="1" thickBot="1" x14ac:dyDescent="0.25">
      <c r="B19" s="48" t="s">
        <v>47</v>
      </c>
      <c r="C19" s="124">
        <v>-1.7</v>
      </c>
      <c r="D19" s="46"/>
      <c r="E19" s="48" t="s">
        <v>47</v>
      </c>
      <c r="F19" s="49">
        <v>2.2000000000000002</v>
      </c>
      <c r="G19" s="47"/>
      <c r="H19" s="137"/>
      <c r="I19" s="143" t="s">
        <v>187</v>
      </c>
      <c r="J19" s="155">
        <v>1306</v>
      </c>
      <c r="K19" s="349"/>
      <c r="L19" s="356"/>
      <c r="M19" s="344"/>
    </row>
    <row r="20" spans="2:13" ht="15.95" customHeight="1" x14ac:dyDescent="0.2">
      <c r="B20" s="48" t="s">
        <v>48</v>
      </c>
      <c r="C20" s="124">
        <v>-2.5</v>
      </c>
      <c r="D20" s="46"/>
      <c r="E20" s="48" t="s">
        <v>48</v>
      </c>
      <c r="F20" s="49">
        <v>9</v>
      </c>
      <c r="G20" s="47"/>
      <c r="H20" s="137"/>
      <c r="I20" s="141" t="s">
        <v>188</v>
      </c>
      <c r="J20" s="153">
        <v>1401</v>
      </c>
      <c r="K20" s="347" t="s">
        <v>158</v>
      </c>
      <c r="L20" s="356"/>
      <c r="M20" s="344"/>
    </row>
    <row r="21" spans="2:13" ht="15.95" customHeight="1" x14ac:dyDescent="0.2">
      <c r="B21" s="48" t="s">
        <v>49</v>
      </c>
      <c r="C21" s="124"/>
      <c r="D21" s="46"/>
      <c r="E21" s="48" t="s">
        <v>49</v>
      </c>
      <c r="F21" s="49">
        <v>2.1</v>
      </c>
      <c r="G21" s="47"/>
      <c r="H21" s="137"/>
      <c r="I21" s="142" t="s">
        <v>189</v>
      </c>
      <c r="J21" s="154">
        <v>1402</v>
      </c>
      <c r="K21" s="353"/>
      <c r="L21" s="356"/>
      <c r="M21" s="344"/>
    </row>
    <row r="22" spans="2:13" ht="15.95" customHeight="1" x14ac:dyDescent="0.2">
      <c r="B22" s="48" t="s">
        <v>50</v>
      </c>
      <c r="C22" s="124">
        <v>1</v>
      </c>
      <c r="D22" s="46"/>
      <c r="E22" s="48" t="s">
        <v>50</v>
      </c>
      <c r="F22" s="49">
        <v>3.3</v>
      </c>
      <c r="G22" s="47"/>
      <c r="H22" s="137"/>
      <c r="I22" s="142" t="s">
        <v>190</v>
      </c>
      <c r="J22" s="154">
        <v>1403</v>
      </c>
      <c r="K22" s="353"/>
      <c r="L22" s="356"/>
      <c r="M22" s="344"/>
    </row>
    <row r="23" spans="2:13" ht="15.95" customHeight="1" x14ac:dyDescent="0.2">
      <c r="B23" s="48" t="s">
        <v>51</v>
      </c>
      <c r="C23" s="124">
        <v>0.6</v>
      </c>
      <c r="D23" s="46"/>
      <c r="E23" s="48" t="s">
        <v>51</v>
      </c>
      <c r="F23" s="49">
        <v>5.0999999999999996</v>
      </c>
      <c r="G23" s="47"/>
      <c r="H23" s="137"/>
      <c r="I23" s="142" t="s">
        <v>191</v>
      </c>
      <c r="J23" s="154">
        <v>1404</v>
      </c>
      <c r="K23" s="353"/>
      <c r="L23" s="356"/>
      <c r="M23" s="344"/>
    </row>
    <row r="24" spans="2:13" ht="15.95" customHeight="1" x14ac:dyDescent="0.2">
      <c r="B24" s="48" t="s">
        <v>52</v>
      </c>
      <c r="C24" s="124"/>
      <c r="D24" s="46"/>
      <c r="E24" s="48" t="s">
        <v>52</v>
      </c>
      <c r="F24" s="49">
        <v>4.2</v>
      </c>
      <c r="G24" s="47"/>
      <c r="H24" s="137"/>
      <c r="I24" s="142" t="s">
        <v>192</v>
      </c>
      <c r="J24" s="154">
        <v>1405</v>
      </c>
      <c r="K24" s="353"/>
      <c r="L24" s="356"/>
      <c r="M24" s="344"/>
    </row>
    <row r="25" spans="2:13" ht="15.95" customHeight="1" x14ac:dyDescent="0.2">
      <c r="B25" s="48" t="s">
        <v>53</v>
      </c>
      <c r="C25" s="124">
        <v>-7.4</v>
      </c>
      <c r="D25" s="46"/>
      <c r="E25" s="48" t="s">
        <v>53</v>
      </c>
      <c r="F25" s="49">
        <v>0</v>
      </c>
      <c r="G25" s="47"/>
      <c r="H25" s="137"/>
      <c r="I25" s="142" t="s">
        <v>193</v>
      </c>
      <c r="J25" s="154">
        <v>1406</v>
      </c>
      <c r="K25" s="353"/>
      <c r="L25" s="356"/>
      <c r="M25" s="344"/>
    </row>
    <row r="26" spans="2:13" ht="15.95" customHeight="1" thickBot="1" x14ac:dyDescent="0.25">
      <c r="B26" s="48" t="s">
        <v>54</v>
      </c>
      <c r="C26" s="124"/>
      <c r="D26" s="46"/>
      <c r="E26" s="48" t="s">
        <v>54</v>
      </c>
      <c r="F26" s="49">
        <v>5.6</v>
      </c>
      <c r="G26" s="47"/>
      <c r="H26" s="137"/>
      <c r="I26" s="143" t="s">
        <v>194</v>
      </c>
      <c r="J26" s="155">
        <v>1407</v>
      </c>
      <c r="K26" s="349"/>
      <c r="L26" s="356"/>
      <c r="M26" s="344"/>
    </row>
    <row r="27" spans="2:13" ht="15.95" customHeight="1" x14ac:dyDescent="0.2">
      <c r="B27" s="48" t="s">
        <v>55</v>
      </c>
      <c r="C27" s="124"/>
      <c r="D27" s="46"/>
      <c r="E27" s="48" t="s">
        <v>55</v>
      </c>
      <c r="F27" s="49">
        <v>8.1999999999999993</v>
      </c>
      <c r="G27" s="47"/>
      <c r="H27" s="137"/>
      <c r="I27" s="141" t="s">
        <v>195</v>
      </c>
      <c r="J27" s="153">
        <v>1501</v>
      </c>
      <c r="K27" s="347" t="s">
        <v>159</v>
      </c>
      <c r="L27" s="356"/>
      <c r="M27" s="344"/>
    </row>
    <row r="28" spans="2:13" ht="15.95" customHeight="1" x14ac:dyDescent="0.2">
      <c r="B28" s="48" t="s">
        <v>56</v>
      </c>
      <c r="C28" s="124">
        <v>-3.7</v>
      </c>
      <c r="D28" s="46"/>
      <c r="E28" s="48" t="s">
        <v>56</v>
      </c>
      <c r="F28" s="49">
        <v>3.1</v>
      </c>
      <c r="G28" s="47"/>
      <c r="H28" s="137"/>
      <c r="I28" s="142" t="s">
        <v>196</v>
      </c>
      <c r="J28" s="154">
        <v>1502</v>
      </c>
      <c r="K28" s="353"/>
      <c r="L28" s="356"/>
      <c r="M28" s="344"/>
    </row>
    <row r="29" spans="2:13" ht="15.95" customHeight="1" thickBot="1" x14ac:dyDescent="0.25">
      <c r="B29" s="48" t="s">
        <v>57</v>
      </c>
      <c r="C29" s="124"/>
      <c r="D29" s="46"/>
      <c r="E29" s="48" t="s">
        <v>57</v>
      </c>
      <c r="F29" s="49">
        <v>5.6</v>
      </c>
      <c r="G29" s="47"/>
      <c r="H29" s="137"/>
      <c r="I29" s="143" t="s">
        <v>197</v>
      </c>
      <c r="J29" s="155">
        <v>1503</v>
      </c>
      <c r="K29" s="349"/>
      <c r="L29" s="356"/>
      <c r="M29" s="344"/>
    </row>
    <row r="30" spans="2:13" ht="15.95" customHeight="1" thickBot="1" x14ac:dyDescent="0.25">
      <c r="B30" s="48" t="s">
        <v>58</v>
      </c>
      <c r="C30" s="124"/>
      <c r="D30" s="46"/>
      <c r="E30" s="48" t="s">
        <v>58</v>
      </c>
      <c r="F30" s="49">
        <v>7.4</v>
      </c>
      <c r="G30" s="47"/>
      <c r="H30" s="137"/>
      <c r="I30" s="144" t="s">
        <v>198</v>
      </c>
      <c r="J30" s="156">
        <v>1601</v>
      </c>
      <c r="K30" s="241" t="s">
        <v>160</v>
      </c>
      <c r="L30" s="356"/>
      <c r="M30" s="344"/>
    </row>
    <row r="31" spans="2:13" ht="15.95" customHeight="1" x14ac:dyDescent="0.2">
      <c r="B31" s="48" t="s">
        <v>59</v>
      </c>
      <c r="C31" s="124"/>
      <c r="D31" s="46"/>
      <c r="E31" s="48" t="s">
        <v>59</v>
      </c>
      <c r="F31" s="49">
        <v>0</v>
      </c>
      <c r="G31" s="47"/>
      <c r="H31" s="137"/>
      <c r="I31" s="141" t="s">
        <v>199</v>
      </c>
      <c r="J31" s="153">
        <v>1701</v>
      </c>
      <c r="K31" s="347" t="s">
        <v>161</v>
      </c>
      <c r="L31" s="356"/>
      <c r="M31" s="344"/>
    </row>
    <row r="32" spans="2:13" ht="15.95" customHeight="1" x14ac:dyDescent="0.2">
      <c r="B32" s="48" t="s">
        <v>60</v>
      </c>
      <c r="C32" s="124">
        <v>-3.7</v>
      </c>
      <c r="D32" s="46"/>
      <c r="E32" s="48" t="s">
        <v>60</v>
      </c>
      <c r="F32" s="49">
        <v>1.9</v>
      </c>
      <c r="G32" s="47"/>
      <c r="H32" s="137"/>
      <c r="I32" s="142" t="s">
        <v>200</v>
      </c>
      <c r="J32" s="154">
        <v>1702</v>
      </c>
      <c r="K32" s="353"/>
      <c r="L32" s="356"/>
      <c r="M32" s="344"/>
    </row>
    <row r="33" spans="2:13" ht="15.95" customHeight="1" x14ac:dyDescent="0.2">
      <c r="B33" s="48" t="s">
        <v>61</v>
      </c>
      <c r="C33" s="124"/>
      <c r="D33" s="46"/>
      <c r="E33" s="48" t="s">
        <v>61</v>
      </c>
      <c r="F33" s="49">
        <v>6.4</v>
      </c>
      <c r="G33" s="47"/>
      <c r="H33" s="137"/>
      <c r="I33" s="142" t="s">
        <v>201</v>
      </c>
      <c r="J33" s="154">
        <v>1703</v>
      </c>
      <c r="K33" s="353"/>
      <c r="L33" s="356"/>
      <c r="M33" s="344"/>
    </row>
    <row r="34" spans="2:13" ht="15.95" customHeight="1" thickBot="1" x14ac:dyDescent="0.25">
      <c r="B34" s="48" t="s">
        <v>62</v>
      </c>
      <c r="C34" s="124">
        <v>-2.2999999999999998</v>
      </c>
      <c r="D34" s="46"/>
      <c r="E34" s="48" t="s">
        <v>62</v>
      </c>
      <c r="F34" s="49">
        <v>1.7</v>
      </c>
      <c r="G34" s="47"/>
      <c r="H34" s="137"/>
      <c r="I34" s="143" t="s">
        <v>202</v>
      </c>
      <c r="J34" s="155">
        <v>1704</v>
      </c>
      <c r="K34" s="349"/>
      <c r="L34" s="356"/>
      <c r="M34" s="344"/>
    </row>
    <row r="35" spans="2:13" ht="15.95" customHeight="1" x14ac:dyDescent="0.2">
      <c r="B35" s="48" t="s">
        <v>63</v>
      </c>
      <c r="C35" s="124"/>
      <c r="D35" s="46"/>
      <c r="E35" s="48" t="s">
        <v>63</v>
      </c>
      <c r="F35" s="49">
        <v>0</v>
      </c>
      <c r="G35" s="47"/>
      <c r="H35" s="137"/>
      <c r="I35" s="141" t="s">
        <v>203</v>
      </c>
      <c r="J35" s="153">
        <v>1801</v>
      </c>
      <c r="K35" s="347" t="s">
        <v>162</v>
      </c>
      <c r="L35" s="356"/>
      <c r="M35" s="344"/>
    </row>
    <row r="36" spans="2:13" ht="15.95" customHeight="1" thickBot="1" x14ac:dyDescent="0.25">
      <c r="B36" s="48" t="s">
        <v>64</v>
      </c>
      <c r="C36" s="124">
        <v>-0.5</v>
      </c>
      <c r="D36" s="46"/>
      <c r="E36" s="48" t="s">
        <v>64</v>
      </c>
      <c r="F36" s="49">
        <v>0.4</v>
      </c>
      <c r="G36" s="47"/>
      <c r="H36" s="137"/>
      <c r="I36" s="143" t="s">
        <v>204</v>
      </c>
      <c r="J36" s="155">
        <v>1802</v>
      </c>
      <c r="K36" s="349"/>
      <c r="L36" s="356"/>
      <c r="M36" s="344"/>
    </row>
    <row r="37" spans="2:13" ht="15.95" customHeight="1" thickBot="1" x14ac:dyDescent="0.25">
      <c r="B37" s="48" t="s">
        <v>65</v>
      </c>
      <c r="C37" s="124">
        <v>-5.0999999999999996</v>
      </c>
      <c r="D37" s="46"/>
      <c r="E37" s="48" t="s">
        <v>65</v>
      </c>
      <c r="F37" s="49">
        <v>0</v>
      </c>
      <c r="G37" s="47"/>
      <c r="H37" s="137"/>
      <c r="I37" s="144" t="s">
        <v>205</v>
      </c>
      <c r="J37" s="156">
        <v>1901</v>
      </c>
      <c r="K37" s="241" t="s">
        <v>163</v>
      </c>
      <c r="L37" s="357"/>
      <c r="M37" s="344"/>
    </row>
    <row r="38" spans="2:13" ht="15.95" customHeight="1" thickBot="1" x14ac:dyDescent="0.25">
      <c r="B38" s="48" t="s">
        <v>66</v>
      </c>
      <c r="C38" s="124"/>
      <c r="D38" s="46"/>
      <c r="E38" s="48" t="s">
        <v>66</v>
      </c>
      <c r="F38" s="49">
        <v>6.4</v>
      </c>
      <c r="G38" s="47"/>
      <c r="H38" s="137"/>
      <c r="I38" s="144" t="s">
        <v>206</v>
      </c>
      <c r="J38" s="156">
        <v>2101</v>
      </c>
      <c r="K38" s="241" t="s">
        <v>164</v>
      </c>
      <c r="L38" s="355" t="s">
        <v>231</v>
      </c>
      <c r="M38" s="344"/>
    </row>
    <row r="39" spans="2:13" ht="15.95" customHeight="1" thickBot="1" x14ac:dyDescent="0.25">
      <c r="B39" s="48" t="s">
        <v>67</v>
      </c>
      <c r="C39" s="124"/>
      <c r="D39" s="46"/>
      <c r="E39" s="48" t="s">
        <v>67</v>
      </c>
      <c r="F39" s="49">
        <v>0.4</v>
      </c>
      <c r="G39" s="47"/>
      <c r="H39" s="137"/>
      <c r="I39" s="144" t="s">
        <v>207</v>
      </c>
      <c r="J39" s="156">
        <v>2201</v>
      </c>
      <c r="K39" s="241" t="s">
        <v>165</v>
      </c>
      <c r="L39" s="356"/>
      <c r="M39" s="344"/>
    </row>
    <row r="40" spans="2:13" ht="15.95" customHeight="1" thickBot="1" x14ac:dyDescent="0.25">
      <c r="B40" s="48" t="s">
        <v>68</v>
      </c>
      <c r="C40" s="124"/>
      <c r="D40" s="46"/>
      <c r="E40" s="48" t="s">
        <v>68</v>
      </c>
      <c r="F40" s="49">
        <v>2.4</v>
      </c>
      <c r="G40" s="47"/>
      <c r="H40" s="137"/>
      <c r="I40" s="144" t="s">
        <v>208</v>
      </c>
      <c r="J40" s="156">
        <v>2301</v>
      </c>
      <c r="K40" s="241" t="s">
        <v>166</v>
      </c>
      <c r="L40" s="357"/>
      <c r="M40" s="344"/>
    </row>
    <row r="41" spans="2:13" ht="15.95" customHeight="1" x14ac:dyDescent="0.2">
      <c r="B41" s="48" t="s">
        <v>69</v>
      </c>
      <c r="C41" s="124">
        <v>-0.3</v>
      </c>
      <c r="D41" s="46"/>
      <c r="E41" s="48" t="s">
        <v>69</v>
      </c>
      <c r="F41" s="49">
        <v>1</v>
      </c>
      <c r="G41" s="47"/>
      <c r="H41" s="137"/>
      <c r="I41" s="141" t="s">
        <v>209</v>
      </c>
      <c r="J41" s="153">
        <v>3101</v>
      </c>
      <c r="K41" s="347" t="s">
        <v>167</v>
      </c>
      <c r="L41" s="355" t="s">
        <v>232</v>
      </c>
      <c r="M41" s="344"/>
    </row>
    <row r="42" spans="2:13" ht="15.95" customHeight="1" x14ac:dyDescent="0.2">
      <c r="B42" s="48" t="s">
        <v>70</v>
      </c>
      <c r="C42" s="124">
        <v>2.2000000000000002</v>
      </c>
      <c r="D42" s="46"/>
      <c r="E42" s="48" t="s">
        <v>70</v>
      </c>
      <c r="F42" s="49">
        <v>2.2000000000000002</v>
      </c>
      <c r="G42" s="47"/>
      <c r="H42" s="137"/>
      <c r="I42" s="142" t="s">
        <v>210</v>
      </c>
      <c r="J42" s="154">
        <v>3102</v>
      </c>
      <c r="K42" s="353"/>
      <c r="L42" s="356"/>
      <c r="M42" s="344"/>
    </row>
    <row r="43" spans="2:13" ht="15.95" customHeight="1" thickBot="1" x14ac:dyDescent="0.25">
      <c r="B43" s="48" t="s">
        <v>71</v>
      </c>
      <c r="C43" s="124"/>
      <c r="D43" s="46"/>
      <c r="E43" s="48" t="s">
        <v>71</v>
      </c>
      <c r="F43" s="49">
        <v>4.5</v>
      </c>
      <c r="G43" s="47"/>
      <c r="H43" s="137"/>
      <c r="I43" s="143" t="s">
        <v>211</v>
      </c>
      <c r="J43" s="155">
        <v>3103</v>
      </c>
      <c r="K43" s="349"/>
      <c r="L43" s="356"/>
      <c r="M43" s="344"/>
    </row>
    <row r="44" spans="2:13" ht="15.95" customHeight="1" x14ac:dyDescent="0.2">
      <c r="B44" s="48" t="s">
        <v>72</v>
      </c>
      <c r="C44" s="124"/>
      <c r="D44" s="46"/>
      <c r="E44" s="48" t="s">
        <v>72</v>
      </c>
      <c r="F44" s="49">
        <v>38.299999999999997</v>
      </c>
      <c r="G44" s="47"/>
      <c r="H44" s="137"/>
      <c r="I44" s="141" t="s">
        <v>212</v>
      </c>
      <c r="J44" s="153">
        <v>3201</v>
      </c>
      <c r="K44" s="347" t="s">
        <v>168</v>
      </c>
      <c r="L44" s="356"/>
      <c r="M44" s="344"/>
    </row>
    <row r="45" spans="2:13" ht="15.95" customHeight="1" thickBot="1" x14ac:dyDescent="0.25">
      <c r="B45" s="48" t="s">
        <v>73</v>
      </c>
      <c r="C45" s="124">
        <v>-2.4</v>
      </c>
      <c r="D45" s="46"/>
      <c r="E45" s="48" t="s">
        <v>73</v>
      </c>
      <c r="F45" s="49">
        <v>0</v>
      </c>
      <c r="G45" s="47"/>
      <c r="H45" s="137"/>
      <c r="I45" s="143" t="s">
        <v>213</v>
      </c>
      <c r="J45" s="155">
        <v>3202</v>
      </c>
      <c r="K45" s="349"/>
      <c r="L45" s="357"/>
      <c r="M45" s="344"/>
    </row>
    <row r="46" spans="2:13" ht="15.95" customHeight="1" thickBot="1" x14ac:dyDescent="0.25">
      <c r="B46" s="48" t="s">
        <v>74</v>
      </c>
      <c r="C46" s="124"/>
      <c r="D46" s="46"/>
      <c r="E46" s="48" t="s">
        <v>74</v>
      </c>
      <c r="F46" s="49">
        <v>0</v>
      </c>
      <c r="G46" s="47"/>
      <c r="H46" s="137"/>
      <c r="I46" s="144" t="s">
        <v>214</v>
      </c>
      <c r="J46" s="156">
        <v>4101</v>
      </c>
      <c r="K46" s="241" t="s">
        <v>169</v>
      </c>
      <c r="L46" s="355" t="s">
        <v>233</v>
      </c>
      <c r="M46" s="344"/>
    </row>
    <row r="47" spans="2:13" ht="15.95" customHeight="1" x14ac:dyDescent="0.2">
      <c r="B47" s="48" t="s">
        <v>75</v>
      </c>
      <c r="C47" s="124">
        <v>-1.2</v>
      </c>
      <c r="D47" s="46"/>
      <c r="E47" s="48" t="s">
        <v>75</v>
      </c>
      <c r="F47" s="49">
        <v>1.3</v>
      </c>
      <c r="G47" s="47"/>
      <c r="H47" s="137"/>
      <c r="I47" s="141" t="s">
        <v>215</v>
      </c>
      <c r="J47" s="153">
        <v>4201</v>
      </c>
      <c r="K47" s="347" t="s">
        <v>170</v>
      </c>
      <c r="L47" s="356"/>
      <c r="M47" s="344"/>
    </row>
    <row r="48" spans="2:13" ht="15.95" customHeight="1" x14ac:dyDescent="0.2">
      <c r="B48" s="48" t="s">
        <v>76</v>
      </c>
      <c r="C48" s="124">
        <v>-3.5</v>
      </c>
      <c r="D48" s="46"/>
      <c r="E48" s="48" t="s">
        <v>76</v>
      </c>
      <c r="F48" s="49">
        <v>0</v>
      </c>
      <c r="G48" s="47"/>
      <c r="H48" s="137"/>
      <c r="I48" s="142" t="s">
        <v>216</v>
      </c>
      <c r="J48" s="154">
        <v>4202</v>
      </c>
      <c r="K48" s="353"/>
      <c r="L48" s="356"/>
      <c r="M48" s="344"/>
    </row>
    <row r="49" spans="2:13" ht="15.95" customHeight="1" x14ac:dyDescent="0.2">
      <c r="B49" s="48" t="s">
        <v>77</v>
      </c>
      <c r="C49" s="124">
        <v>-1.1000000000000001</v>
      </c>
      <c r="D49" s="46"/>
      <c r="E49" s="48" t="s">
        <v>77</v>
      </c>
      <c r="F49" s="49">
        <v>5.5</v>
      </c>
      <c r="G49" s="47"/>
      <c r="H49" s="137"/>
      <c r="I49" s="142" t="s">
        <v>217</v>
      </c>
      <c r="J49" s="154">
        <v>4203</v>
      </c>
      <c r="K49" s="353"/>
      <c r="L49" s="356"/>
      <c r="M49" s="344"/>
    </row>
    <row r="50" spans="2:13" ht="15.95" customHeight="1" thickBot="1" x14ac:dyDescent="0.25">
      <c r="B50" s="48" t="s">
        <v>78</v>
      </c>
      <c r="C50" s="124"/>
      <c r="D50" s="46"/>
      <c r="E50" s="48" t="s">
        <v>78</v>
      </c>
      <c r="F50" s="49">
        <v>6</v>
      </c>
      <c r="G50" s="47"/>
      <c r="H50" s="137"/>
      <c r="I50" s="143" t="s">
        <v>218</v>
      </c>
      <c r="J50" s="155">
        <v>4204</v>
      </c>
      <c r="K50" s="349"/>
      <c r="L50" s="356"/>
      <c r="M50" s="344"/>
    </row>
    <row r="51" spans="2:13" ht="15.95" customHeight="1" thickBot="1" x14ac:dyDescent="0.25">
      <c r="B51" s="48" t="s">
        <v>79</v>
      </c>
      <c r="C51" s="124"/>
      <c r="D51" s="46"/>
      <c r="E51" s="48" t="s">
        <v>79</v>
      </c>
      <c r="F51" s="49">
        <v>10.1</v>
      </c>
      <c r="G51" s="47"/>
      <c r="H51" s="137"/>
      <c r="I51" s="144" t="s">
        <v>219</v>
      </c>
      <c r="J51" s="156">
        <v>4401</v>
      </c>
      <c r="K51" s="241" t="s">
        <v>171</v>
      </c>
      <c r="L51" s="356"/>
      <c r="M51" s="344"/>
    </row>
    <row r="52" spans="2:13" ht="15.95" customHeight="1" x14ac:dyDescent="0.2">
      <c r="B52" s="48" t="s">
        <v>80</v>
      </c>
      <c r="C52" s="124">
        <v>5</v>
      </c>
      <c r="D52" s="46"/>
      <c r="E52" s="48" t="s">
        <v>80</v>
      </c>
      <c r="F52" s="49">
        <v>5</v>
      </c>
      <c r="G52" s="47"/>
      <c r="H52" s="137"/>
      <c r="I52" s="141" t="s">
        <v>220</v>
      </c>
      <c r="J52" s="153">
        <v>4901</v>
      </c>
      <c r="K52" s="347" t="s">
        <v>172</v>
      </c>
      <c r="L52" s="356"/>
      <c r="M52" s="344"/>
    </row>
    <row r="53" spans="2:13" ht="15.95" customHeight="1" x14ac:dyDescent="0.2">
      <c r="B53" s="48" t="s">
        <v>81</v>
      </c>
      <c r="C53" s="124"/>
      <c r="D53" s="46"/>
      <c r="E53" s="48" t="s">
        <v>81</v>
      </c>
      <c r="F53" s="49">
        <v>3.8</v>
      </c>
      <c r="G53" s="47"/>
      <c r="H53" s="137"/>
      <c r="I53" s="142" t="s">
        <v>221</v>
      </c>
      <c r="J53" s="154">
        <v>4902</v>
      </c>
      <c r="K53" s="353"/>
      <c r="L53" s="356"/>
      <c r="M53" s="344"/>
    </row>
    <row r="54" spans="2:13" ht="15.95" customHeight="1" x14ac:dyDescent="0.2">
      <c r="B54" s="48" t="s">
        <v>82</v>
      </c>
      <c r="C54" s="124">
        <v>-1.3</v>
      </c>
      <c r="D54" s="46"/>
      <c r="E54" s="48" t="s">
        <v>82</v>
      </c>
      <c r="F54" s="49">
        <v>0</v>
      </c>
      <c r="G54" s="47"/>
      <c r="H54" s="137"/>
      <c r="I54" s="142" t="s">
        <v>222</v>
      </c>
      <c r="J54" s="154">
        <v>4911</v>
      </c>
      <c r="K54" s="353"/>
      <c r="L54" s="356"/>
      <c r="M54" s="344"/>
    </row>
    <row r="55" spans="2:13" ht="15.95" customHeight="1" thickBot="1" x14ac:dyDescent="0.25">
      <c r="B55" s="48" t="s">
        <v>83</v>
      </c>
      <c r="C55" s="124"/>
      <c r="D55" s="46"/>
      <c r="E55" s="48" t="s">
        <v>83</v>
      </c>
      <c r="F55" s="49">
        <v>4.9000000000000004</v>
      </c>
      <c r="G55" s="47"/>
      <c r="H55" s="137"/>
      <c r="I55" s="212" t="s">
        <v>223</v>
      </c>
      <c r="J55" s="213">
        <v>4999</v>
      </c>
      <c r="K55" s="354"/>
      <c r="L55" s="356"/>
      <c r="M55" s="345"/>
    </row>
    <row r="56" spans="2:13" ht="15.95" customHeight="1" x14ac:dyDescent="0.2">
      <c r="B56" s="48" t="s">
        <v>84</v>
      </c>
      <c r="C56" s="124">
        <v>-0.3</v>
      </c>
      <c r="D56" s="46"/>
      <c r="E56" s="48" t="s">
        <v>84</v>
      </c>
      <c r="F56" s="49">
        <v>0</v>
      </c>
      <c r="G56" s="47"/>
      <c r="H56" s="137"/>
      <c r="I56" s="157" t="s">
        <v>154</v>
      </c>
      <c r="J56" s="158">
        <v>5101</v>
      </c>
      <c r="K56" s="346" t="s">
        <v>153</v>
      </c>
      <c r="L56" s="347"/>
      <c r="M56" s="343" t="s">
        <v>244</v>
      </c>
    </row>
    <row r="57" spans="2:13" ht="15.95" customHeight="1" thickBot="1" x14ac:dyDescent="0.25">
      <c r="B57" s="48" t="s">
        <v>85</v>
      </c>
      <c r="C57" s="124"/>
      <c r="D57" s="46"/>
      <c r="E57" s="48" t="s">
        <v>85</v>
      </c>
      <c r="F57" s="49">
        <v>5.9</v>
      </c>
      <c r="G57" s="47"/>
      <c r="H57" s="137"/>
      <c r="I57" s="159" t="s">
        <v>155</v>
      </c>
      <c r="J57" s="160">
        <v>5102</v>
      </c>
      <c r="K57" s="348"/>
      <c r="L57" s="349"/>
      <c r="M57" s="344"/>
    </row>
    <row r="58" spans="2:13" ht="15.95" customHeight="1" thickBot="1" x14ac:dyDescent="0.25">
      <c r="B58" s="48" t="s">
        <v>86</v>
      </c>
      <c r="C58" s="124"/>
      <c r="D58" s="46"/>
      <c r="E58" s="48" t="s">
        <v>86</v>
      </c>
      <c r="F58" s="49">
        <v>3.9</v>
      </c>
      <c r="G58" s="47"/>
      <c r="H58" s="137"/>
      <c r="I58" s="161" t="s">
        <v>224</v>
      </c>
      <c r="J58" s="140">
        <v>5202</v>
      </c>
      <c r="K58" s="350" t="s">
        <v>173</v>
      </c>
      <c r="L58" s="351"/>
      <c r="M58" s="344"/>
    </row>
    <row r="59" spans="2:13" ht="15.95" customHeight="1" thickBot="1" x14ac:dyDescent="0.25">
      <c r="B59" s="48" t="s">
        <v>87</v>
      </c>
      <c r="C59" s="124"/>
      <c r="D59" s="46"/>
      <c r="E59" s="48" t="s">
        <v>87</v>
      </c>
      <c r="F59" s="49">
        <v>6.2</v>
      </c>
      <c r="G59" s="47"/>
      <c r="H59" s="137"/>
      <c r="I59" s="161" t="s">
        <v>225</v>
      </c>
      <c r="J59" s="140">
        <v>5301</v>
      </c>
      <c r="K59" s="350" t="s">
        <v>174</v>
      </c>
      <c r="L59" s="351"/>
      <c r="M59" s="344"/>
    </row>
    <row r="60" spans="2:13" ht="15.95" customHeight="1" x14ac:dyDescent="0.2">
      <c r="B60" s="48" t="s">
        <v>88</v>
      </c>
      <c r="C60" s="124"/>
      <c r="D60" s="46"/>
      <c r="E60" s="48" t="s">
        <v>88</v>
      </c>
      <c r="F60" s="49">
        <v>0</v>
      </c>
      <c r="G60" s="47"/>
      <c r="H60" s="137"/>
      <c r="I60" s="157" t="s">
        <v>226</v>
      </c>
      <c r="J60" s="158">
        <v>5901</v>
      </c>
      <c r="K60" s="346" t="s">
        <v>175</v>
      </c>
      <c r="L60" s="347"/>
      <c r="M60" s="344"/>
    </row>
    <row r="61" spans="2:13" ht="15.95" customHeight="1" x14ac:dyDescent="0.2">
      <c r="B61" s="48" t="s">
        <v>89</v>
      </c>
      <c r="C61" s="124"/>
      <c r="D61" s="46"/>
      <c r="E61" s="48" t="s">
        <v>89</v>
      </c>
      <c r="F61" s="49">
        <v>3.5</v>
      </c>
      <c r="G61" s="47"/>
      <c r="H61" s="137"/>
      <c r="I61" s="162" t="s">
        <v>227</v>
      </c>
      <c r="J61" s="163">
        <v>5902</v>
      </c>
      <c r="K61" s="352"/>
      <c r="L61" s="353"/>
      <c r="M61" s="344"/>
    </row>
    <row r="62" spans="2:13" ht="15.95" customHeight="1" thickBot="1" x14ac:dyDescent="0.25">
      <c r="B62" s="48" t="s">
        <v>90</v>
      </c>
      <c r="C62" s="124">
        <v>-10.6</v>
      </c>
      <c r="D62" s="46"/>
      <c r="E62" s="48" t="s">
        <v>90</v>
      </c>
      <c r="F62" s="49">
        <v>0</v>
      </c>
      <c r="G62" s="47"/>
      <c r="H62" s="137"/>
      <c r="I62" s="159" t="s">
        <v>228</v>
      </c>
      <c r="J62" s="160">
        <v>5911</v>
      </c>
      <c r="K62" s="348"/>
      <c r="L62" s="349"/>
      <c r="M62" s="344"/>
    </row>
    <row r="63" spans="2:13" ht="15.95" customHeight="1" thickBot="1" x14ac:dyDescent="0.25">
      <c r="B63" s="48" t="s">
        <v>91</v>
      </c>
      <c r="C63" s="124">
        <v>-2</v>
      </c>
      <c r="D63" s="46"/>
      <c r="E63" s="48" t="s">
        <v>91</v>
      </c>
      <c r="F63" s="49">
        <v>0</v>
      </c>
      <c r="G63" s="47"/>
      <c r="H63" s="137"/>
      <c r="I63" s="161" t="s">
        <v>229</v>
      </c>
      <c r="J63" s="140">
        <v>6201</v>
      </c>
      <c r="K63" s="350" t="s">
        <v>176</v>
      </c>
      <c r="L63" s="351"/>
      <c r="M63" s="345"/>
    </row>
    <row r="64" spans="2:13" ht="15.95" customHeight="1" x14ac:dyDescent="0.2">
      <c r="B64" s="48" t="s">
        <v>92</v>
      </c>
      <c r="C64" s="124">
        <v>8.1999999999999993</v>
      </c>
      <c r="D64" s="46"/>
      <c r="E64" s="48" t="s">
        <v>92</v>
      </c>
      <c r="F64" s="49">
        <v>16.3</v>
      </c>
      <c r="G64" s="47"/>
      <c r="H64" s="137"/>
      <c r="I64" s="139"/>
      <c r="J64" s="148"/>
    </row>
    <row r="65" spans="2:10" ht="15.95" customHeight="1" x14ac:dyDescent="0.2">
      <c r="B65" s="48" t="s">
        <v>93</v>
      </c>
      <c r="C65" s="124"/>
      <c r="D65" s="46"/>
      <c r="E65" s="48" t="s">
        <v>93</v>
      </c>
      <c r="F65" s="49">
        <v>0.9</v>
      </c>
      <c r="G65" s="47"/>
      <c r="H65" s="137"/>
      <c r="I65" s="139"/>
      <c r="J65" s="148"/>
    </row>
    <row r="66" spans="2:10" ht="15.95" customHeight="1" x14ac:dyDescent="0.2">
      <c r="B66" s="48" t="s">
        <v>94</v>
      </c>
      <c r="C66" s="124">
        <v>-5.3</v>
      </c>
      <c r="D66" s="46"/>
      <c r="E66" s="48" t="s">
        <v>94</v>
      </c>
      <c r="F66" s="49">
        <v>0</v>
      </c>
      <c r="G66" s="47"/>
      <c r="H66" s="137"/>
      <c r="I66" s="139"/>
      <c r="J66" s="148"/>
    </row>
    <row r="67" spans="2:10" ht="15.95" customHeight="1" x14ac:dyDescent="0.2">
      <c r="B67" s="48" t="s">
        <v>95</v>
      </c>
      <c r="C67" s="124"/>
      <c r="D67" s="46"/>
      <c r="E67" s="48" t="s">
        <v>95</v>
      </c>
      <c r="F67" s="49">
        <v>0</v>
      </c>
      <c r="G67" s="47"/>
      <c r="H67" s="137"/>
      <c r="I67" s="139"/>
      <c r="J67" s="148"/>
    </row>
    <row r="68" spans="2:10" ht="15.95" customHeight="1" x14ac:dyDescent="0.2">
      <c r="B68" s="48" t="s">
        <v>96</v>
      </c>
      <c r="C68" s="124"/>
      <c r="D68" s="46"/>
      <c r="E68" s="48" t="s">
        <v>96</v>
      </c>
      <c r="F68" s="49">
        <v>3.2</v>
      </c>
      <c r="G68" s="47"/>
      <c r="H68" s="137"/>
      <c r="I68" s="139"/>
      <c r="J68" s="148"/>
    </row>
    <row r="69" spans="2:10" ht="15.95" customHeight="1" x14ac:dyDescent="0.2">
      <c r="B69" s="48" t="s">
        <v>97</v>
      </c>
      <c r="C69" s="124">
        <v>-0.1</v>
      </c>
      <c r="D69" s="46"/>
      <c r="E69" s="48" t="s">
        <v>97</v>
      </c>
      <c r="F69" s="49">
        <v>10.3</v>
      </c>
      <c r="G69" s="47"/>
      <c r="H69" s="137"/>
      <c r="I69" s="139"/>
      <c r="J69" s="148"/>
    </row>
    <row r="70" spans="2:10" ht="15.95" customHeight="1" x14ac:dyDescent="0.2">
      <c r="B70" s="48" t="s">
        <v>98</v>
      </c>
      <c r="C70" s="124"/>
      <c r="D70" s="46"/>
      <c r="E70" s="48" t="s">
        <v>98</v>
      </c>
      <c r="F70" s="49">
        <v>3.1</v>
      </c>
      <c r="G70" s="47"/>
      <c r="H70" s="137"/>
      <c r="I70" s="139"/>
      <c r="J70" s="148"/>
    </row>
    <row r="71" spans="2:10" ht="15.95" customHeight="1" x14ac:dyDescent="0.2">
      <c r="B71" s="48" t="s">
        <v>99</v>
      </c>
      <c r="C71" s="124">
        <v>-2.2000000000000002</v>
      </c>
      <c r="D71" s="46"/>
      <c r="E71" s="48" t="s">
        <v>99</v>
      </c>
      <c r="F71" s="49">
        <v>0</v>
      </c>
      <c r="G71" s="47"/>
      <c r="H71" s="137"/>
      <c r="I71" s="139"/>
      <c r="J71" s="148"/>
    </row>
    <row r="72" spans="2:10" ht="15.95" customHeight="1" x14ac:dyDescent="0.2">
      <c r="B72" s="48" t="s">
        <v>100</v>
      </c>
      <c r="C72" s="124"/>
      <c r="D72" s="46"/>
      <c r="E72" s="48" t="s">
        <v>100</v>
      </c>
      <c r="F72" s="49">
        <v>2.2999999999999998</v>
      </c>
      <c r="G72" s="47"/>
      <c r="H72" s="137"/>
      <c r="I72" s="139"/>
      <c r="J72" s="148"/>
    </row>
    <row r="73" spans="2:10" ht="15.95" customHeight="1" x14ac:dyDescent="0.2">
      <c r="B73" s="48" t="s">
        <v>101</v>
      </c>
      <c r="C73" s="124"/>
      <c r="D73" s="46"/>
      <c r="E73" s="48" t="s">
        <v>101</v>
      </c>
      <c r="F73" s="49">
        <v>0.6</v>
      </c>
      <c r="G73" s="47"/>
      <c r="H73" s="137"/>
      <c r="I73" s="139"/>
      <c r="J73" s="148"/>
    </row>
    <row r="74" spans="2:10" ht="15.95" customHeight="1" x14ac:dyDescent="0.2">
      <c r="B74" s="48" t="s">
        <v>102</v>
      </c>
      <c r="C74" s="124">
        <v>-2.6</v>
      </c>
      <c r="D74" s="46"/>
      <c r="E74" s="48" t="s">
        <v>102</v>
      </c>
      <c r="F74" s="49">
        <v>1.1000000000000001</v>
      </c>
      <c r="G74" s="47"/>
      <c r="H74" s="137"/>
      <c r="I74" s="139"/>
      <c r="J74" s="148"/>
    </row>
    <row r="75" spans="2:10" ht="15.95" customHeight="1" x14ac:dyDescent="0.2">
      <c r="B75" s="48" t="s">
        <v>103</v>
      </c>
      <c r="C75" s="124">
        <v>-1.1000000000000001</v>
      </c>
      <c r="D75" s="46"/>
      <c r="E75" s="48" t="s">
        <v>103</v>
      </c>
      <c r="F75" s="49">
        <v>0</v>
      </c>
      <c r="G75" s="47"/>
      <c r="H75" s="137"/>
      <c r="I75" s="139"/>
      <c r="J75" s="148"/>
    </row>
    <row r="76" spans="2:10" ht="15.95" customHeight="1" x14ac:dyDescent="0.2">
      <c r="B76" s="48" t="s">
        <v>104</v>
      </c>
      <c r="C76" s="124"/>
      <c r="D76" s="46"/>
      <c r="E76" s="48" t="s">
        <v>104</v>
      </c>
      <c r="F76" s="49">
        <v>7.7</v>
      </c>
      <c r="G76" s="47"/>
      <c r="H76" s="137"/>
      <c r="I76" s="139"/>
      <c r="J76" s="148"/>
    </row>
    <row r="77" spans="2:10" ht="15.95" customHeight="1" x14ac:dyDescent="0.2">
      <c r="B77" s="48" t="s">
        <v>105</v>
      </c>
      <c r="C77" s="124">
        <v>-1.9</v>
      </c>
      <c r="D77" s="46"/>
      <c r="E77" s="48" t="s">
        <v>105</v>
      </c>
      <c r="F77" s="49">
        <v>0</v>
      </c>
      <c r="G77" s="47"/>
      <c r="H77" s="137"/>
      <c r="I77" s="139"/>
      <c r="J77" s="148"/>
    </row>
    <row r="78" spans="2:10" ht="15.95" customHeight="1" x14ac:dyDescent="0.2">
      <c r="B78" s="48" t="s">
        <v>106</v>
      </c>
      <c r="C78" s="124"/>
      <c r="D78" s="46"/>
      <c r="E78" s="48" t="s">
        <v>106</v>
      </c>
      <c r="F78" s="49">
        <v>24.8</v>
      </c>
      <c r="G78" s="47"/>
      <c r="H78" s="137"/>
      <c r="I78" s="139"/>
      <c r="J78" s="148"/>
    </row>
    <row r="79" spans="2:10" ht="15.95" customHeight="1" x14ac:dyDescent="0.2">
      <c r="B79" s="48" t="s">
        <v>107</v>
      </c>
      <c r="C79" s="124"/>
      <c r="D79" s="46"/>
      <c r="E79" s="48" t="s">
        <v>107</v>
      </c>
      <c r="F79" s="49">
        <v>0</v>
      </c>
      <c r="G79" s="47"/>
      <c r="H79" s="137"/>
      <c r="I79" s="139"/>
      <c r="J79" s="148"/>
    </row>
    <row r="80" spans="2:10" ht="15.95" customHeight="1" x14ac:dyDescent="0.2">
      <c r="B80" s="48" t="s">
        <v>108</v>
      </c>
      <c r="C80" s="124">
        <v>3.9</v>
      </c>
      <c r="D80" s="46"/>
      <c r="E80" s="48" t="s">
        <v>108</v>
      </c>
      <c r="F80" s="49">
        <v>4.2</v>
      </c>
      <c r="G80" s="47"/>
      <c r="H80" s="137"/>
      <c r="I80" s="139"/>
      <c r="J80" s="148"/>
    </row>
    <row r="81" spans="2:10" ht="15.95" customHeight="1" x14ac:dyDescent="0.2">
      <c r="B81" s="48" t="s">
        <v>109</v>
      </c>
      <c r="C81" s="124"/>
      <c r="D81" s="46"/>
      <c r="E81" s="48" t="s">
        <v>109</v>
      </c>
      <c r="F81" s="49">
        <v>2.6</v>
      </c>
      <c r="G81" s="47"/>
      <c r="H81" s="137"/>
      <c r="I81" s="139"/>
      <c r="J81" s="148"/>
    </row>
    <row r="82" spans="2:10" ht="15.95" customHeight="1" thickBot="1" x14ac:dyDescent="0.25">
      <c r="B82" s="50" t="s">
        <v>110</v>
      </c>
      <c r="C82" s="125"/>
      <c r="D82" s="46"/>
      <c r="E82" s="50" t="s">
        <v>110</v>
      </c>
      <c r="F82" s="51">
        <v>5</v>
      </c>
      <c r="G82" s="47"/>
      <c r="H82" s="137"/>
      <c r="I82" s="139"/>
      <c r="J82" s="148"/>
    </row>
    <row r="83" spans="2:10" ht="15.95" customHeight="1" x14ac:dyDescent="0.2">
      <c r="C83" s="269"/>
      <c r="E83" s="270"/>
      <c r="F83" s="269"/>
    </row>
    <row r="85" spans="2:10" ht="15.95" customHeight="1" x14ac:dyDescent="0.2">
      <c r="C85" s="52"/>
    </row>
  </sheetData>
  <sheetProtection algorithmName="SHA-512" hashValue="M4SFErVFBvIQNFVjeuWzm+Z8Ib+7kLi0NnsLHS7wc+TGV74zzfzW+Ko0o2cF6Sj9LvIZsgeel8et0CSdaxWAsA==" saltValue="UWUE0DXyjGKWF3pcYZ8D1Q==" spinCount="100000" sheet="1" objects="1" scenarios="1" selectLockedCells="1" selectUnlockedCells="1"/>
  <mergeCells count="22">
    <mergeCell ref="K47:K50"/>
    <mergeCell ref="K41:K43"/>
    <mergeCell ref="K44:K45"/>
    <mergeCell ref="K3:K8"/>
    <mergeCell ref="K9:K13"/>
    <mergeCell ref="K14:K19"/>
    <mergeCell ref="M2:M55"/>
    <mergeCell ref="M56:M63"/>
    <mergeCell ref="K56:L57"/>
    <mergeCell ref="K58:L58"/>
    <mergeCell ref="K59:L59"/>
    <mergeCell ref="K60:L62"/>
    <mergeCell ref="K63:L63"/>
    <mergeCell ref="K52:K55"/>
    <mergeCell ref="L3:L37"/>
    <mergeCell ref="L38:L40"/>
    <mergeCell ref="L41:L45"/>
    <mergeCell ref="L46:L55"/>
    <mergeCell ref="K20:K26"/>
    <mergeCell ref="K27:K29"/>
    <mergeCell ref="K31:K34"/>
    <mergeCell ref="K35:K36"/>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Stefan Schönenberger"/>
    <f:field ref="FSCFOLIO_1_1001_FieldCurrentDate" text="27.04.2023 07:08"/>
    <f:field ref="CCAPRECONFIG_15_1001_Objektname" text="20220504_Zonenplanänderungstabelle_Richtplanänderungstabelle" edit="true"/>
    <f:field ref="objname" text="20220504_Zonenplanänderungstabelle_Richtplanänderungstabelle" edit="true"/>
    <f:field ref="objsubject" text="" edit="true"/>
    <f:field ref="objcreatedby" text="Schönenberger, Stefan"/>
    <f:field ref="objcreatedat" date="2021-05-28T11:16:14" text="28.05.2021 11:16:14"/>
    <f:field ref="objchangedby" text="Schönenberger, Stefan"/>
    <f:field ref="objmodifiedat" date="2022-05-03T08:14:20" text="03.05.2022 08:14:20"/>
  </f:record>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display text="Allgemein">
    <f:field ref="FSCFOLIO_1_1001_FieldCurrentUser" text="Aktueller Benutzer"/>
    <f:field ref="FSCFOLIO_1_1001_FieldCurrentDate" text="Aktueller Zeitpunkt"/>
    <f:field ref="CCAPRECONFIG_15_1001_Objektname" text="Objektname"/>
    <f:field ref="objname" text="Name"/>
    <f:field ref="objsubject" text="Objektbetreff"/>
    <f:field ref="objcreatedby" text="Erzeugt von"/>
    <f:field ref="objcreatedat" text="Erzeugt am/um"/>
    <f:field ref="objchangedby" text="Letzte Änderung von"/>
    <f:field ref="objmodifiedat" text="Letzte Änderung am/um"/>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5</vt:i4>
      </vt:variant>
    </vt:vector>
  </HeadingPairs>
  <TitlesOfParts>
    <vt:vector size="9" baseType="lpstr">
      <vt:lpstr>Zonenplanänderungstabelle</vt:lpstr>
      <vt:lpstr>Richtplanänderungstabelle</vt:lpstr>
      <vt:lpstr>Zuweisung kant. Zonenkatalog</vt:lpstr>
      <vt:lpstr>Hilfstabelle</vt:lpstr>
      <vt:lpstr>Richtplanänderungstabelle!Druckbereich</vt:lpstr>
      <vt:lpstr>Zonenplanänderungstabelle!Druckbereich</vt:lpstr>
      <vt:lpstr>'Zuweisung kant. Zonenkatalog'!Druckbereich</vt:lpstr>
      <vt:lpstr>Richtplanänderungstabelle!Drucktitel</vt:lpstr>
      <vt:lpstr>Zonenplanänderungstabelle!Drucktitel</vt:lpstr>
    </vt:vector>
  </TitlesOfParts>
  <Company>Kanton Thurgau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arproe</dc:creator>
  <cp:lastModifiedBy>Stefan Schönenberger</cp:lastModifiedBy>
  <cp:lastPrinted>2021-06-02T16:17:14Z</cp:lastPrinted>
  <dcterms:created xsi:type="dcterms:W3CDTF">2017-07-19T06:24:30Z</dcterms:created>
  <dcterms:modified xsi:type="dcterms:W3CDTF">2023-05-03T13:44:31Z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FSCIBISDOCPROPS@15.1400:ObjectCOOAddress">
    <vt:lpwstr>COO.2103.100.2.9344617</vt:lpwstr>
  </property>
  <property fmtid="{D5CDD505-2E9C-101B-9397-08002B2CF9AE}" pid="3" name="FSC#FSCIBISDOCPROPS@15.1400:Container">
    <vt:lpwstr>COO.2103.100.2.9344617</vt:lpwstr>
  </property>
  <property fmtid="{D5CDD505-2E9C-101B-9397-08002B2CF9AE}" pid="4" name="FSC#FSCIBISDOCPROPS@15.1400:Objectname">
    <vt:lpwstr>20220504_Zonenplanänderungstabelle_Richtplanänderungstabelle</vt:lpwstr>
  </property>
  <property fmtid="{D5CDD505-2E9C-101B-9397-08002B2CF9AE}" pid="5" name="FSC#FSCIBISDOCPROPS@15.1400:Subject">
    <vt:lpwstr>Nicht verfügbar</vt:lpwstr>
  </property>
  <property fmtid="{D5CDD505-2E9C-101B-9397-08002B2CF9AE}" pid="6" name="FSC#FSCIBISDOCPROPS@15.1400:Owner">
    <vt:lpwstr>Schönenberger, Stefan</vt:lpwstr>
  </property>
  <property fmtid="{D5CDD505-2E9C-101B-9397-08002B2CF9AE}" pid="7" name="FSC#FSCIBISDOCPROPS@15.1400:OwnerAbbreviation">
    <vt:lpwstr/>
  </property>
  <property fmtid="{D5CDD505-2E9C-101B-9397-08002B2CF9AE}" pid="8" name="FSC#FSCIBISDOCPROPS@15.1400:GroupShortName">
    <vt:lpwstr>ARE</vt:lpwstr>
  </property>
  <property fmtid="{D5CDD505-2E9C-101B-9397-08002B2CF9AE}" pid="9" name="FSC#FSCIBISDOCPROPS@15.1400:TopLevelSubfileName">
    <vt:lpwstr>7_Resultate und Produkte_Schlussversion (004)</vt:lpwstr>
  </property>
  <property fmtid="{D5CDD505-2E9C-101B-9397-08002B2CF9AE}" pid="10" name="FSC#FSCIBISDOCPROPS@15.1400:TopLevelSubfileNumber">
    <vt:lpwstr>4</vt:lpwstr>
  </property>
  <property fmtid="{D5CDD505-2E9C-101B-9397-08002B2CF9AE}" pid="11" name="FSC#FSCIBISDOCPROPS@15.1400:TitleSubFile">
    <vt:lpwstr>7_Resultate und Produkte_Schlussversion</vt:lpwstr>
  </property>
  <property fmtid="{D5CDD505-2E9C-101B-9397-08002B2CF9AE}" pid="12" name="FSC#FSCIBISDOCPROPS@15.1400:TopLevelDossierName">
    <vt:lpwstr>Optimierung Zonenplanänderungstabelle Richtplanänderungstabelle 2020 bis 2021 (0663/2020/ARE)</vt:lpwstr>
  </property>
  <property fmtid="{D5CDD505-2E9C-101B-9397-08002B2CF9AE}" pid="13" name="FSC#FSCIBISDOCPROPS@15.1400:TopLevelDossierNumber">
    <vt:lpwstr>663</vt:lpwstr>
  </property>
  <property fmtid="{D5CDD505-2E9C-101B-9397-08002B2CF9AE}" pid="14" name="FSC#FSCIBISDOCPROPS@15.1400:TopLevelDossierYear">
    <vt:lpwstr>2020</vt:lpwstr>
  </property>
  <property fmtid="{D5CDD505-2E9C-101B-9397-08002B2CF9AE}" pid="15" name="FSC#FSCIBISDOCPROPS@15.1400:TopLevelDossierTitel">
    <vt:lpwstr>Optimierung Zonenplanänderungstabelle Richtplanänderungstabelle 2020 bis 2021</vt:lpwstr>
  </property>
  <property fmtid="{D5CDD505-2E9C-101B-9397-08002B2CF9AE}" pid="16" name="FSC#FSCIBISDOCPROPS@15.1400:TopLevelDossierRespOrgShortname">
    <vt:lpwstr>ARE</vt:lpwstr>
  </property>
  <property fmtid="{D5CDD505-2E9C-101B-9397-08002B2CF9AE}" pid="17" name="FSC#FSCIBISDOCPROPS@15.1400:TopLevelDossierResponsible">
    <vt:lpwstr>Rösch, Patrick</vt:lpwstr>
  </property>
  <property fmtid="{D5CDD505-2E9C-101B-9397-08002B2CF9AE}" pid="18" name="FSC#FSCIBISDOCPROPS@15.1400:TopLevelSubjectGroupPosNumber">
    <vt:lpwstr>03.05.01</vt:lpwstr>
  </property>
  <property fmtid="{D5CDD505-2E9C-101B-9397-08002B2CF9AE}" pid="19" name="FSC#FSCIBISDOCPROPS@15.1400:RRBNumber">
    <vt:lpwstr>Nicht verfügbar</vt:lpwstr>
  </property>
  <property fmtid="{D5CDD505-2E9C-101B-9397-08002B2CF9AE}" pid="20" name="FSC#FSCIBISDOCPROPS@15.1400:RRSessionDate">
    <vt:lpwstr/>
  </property>
  <property fmtid="{D5CDD505-2E9C-101B-9397-08002B2CF9AE}" pid="21" name="FSC#FSCIBISDOCPROPS@15.1400:DossierRef">
    <vt:lpwstr>ARE/03.05.01/2020/00663</vt:lpwstr>
  </property>
  <property fmtid="{D5CDD505-2E9C-101B-9397-08002B2CF9AE}" pid="22" name="FSC#FSCIBISDOCPROPS@15.1400:BGMName">
    <vt:lpwstr> </vt:lpwstr>
  </property>
  <property fmtid="{D5CDD505-2E9C-101B-9397-08002B2CF9AE}" pid="23" name="FSC#FSCIBISDOCPROPS@15.1400:BGMFirstName">
    <vt:lpwstr> </vt:lpwstr>
  </property>
  <property fmtid="{D5CDD505-2E9C-101B-9397-08002B2CF9AE}" pid="24" name="FSC#FSCIBISDOCPROPS@15.1400:BGMZIP">
    <vt:lpwstr> </vt:lpwstr>
  </property>
  <property fmtid="{D5CDD505-2E9C-101B-9397-08002B2CF9AE}" pid="25" name="FSC#FSCIBISDOCPROPS@15.1400:BGMBirthday">
    <vt:lpwstr> </vt:lpwstr>
  </property>
  <property fmtid="{D5CDD505-2E9C-101B-9397-08002B2CF9AE}" pid="26" name="FSC#FSCIBISDOCPROPS@15.1400:BGMDiagnose">
    <vt:lpwstr> </vt:lpwstr>
  </property>
  <property fmtid="{D5CDD505-2E9C-101B-9397-08002B2CF9AE}" pid="27" name="FSC#FSCIBISDOCPROPS@15.1400:BGMDiagnoseAdd">
    <vt:lpwstr> </vt:lpwstr>
  </property>
  <property fmtid="{D5CDD505-2E9C-101B-9397-08002B2CF9AE}" pid="28" name="FSC#FSCIBISDOCPROPS@15.1400:BGMDiagnoseDetail">
    <vt:lpwstr> </vt:lpwstr>
  </property>
  <property fmtid="{D5CDD505-2E9C-101B-9397-08002B2CF9AE}" pid="29" name="FSC#FSCIBISDOCPROPS@15.1400:CreatedAt">
    <vt:lpwstr>28.05.2021</vt:lpwstr>
  </property>
  <property fmtid="{D5CDD505-2E9C-101B-9397-08002B2CF9AE}" pid="30" name="FSC#FSCIBISDOCPROPS@15.1400:CreatedAtFormat">
    <vt:lpwstr>28. Mai 2021</vt:lpwstr>
  </property>
  <property fmtid="{D5CDD505-2E9C-101B-9397-08002B2CF9AE}" pid="31" name="FSC#FSCIBISDOCPROPS@15.1400:CreatedBy">
    <vt:lpwstr>Stefan Schönenberger</vt:lpwstr>
  </property>
  <property fmtid="{D5CDD505-2E9C-101B-9397-08002B2CF9AE}" pid="32" name="FSC#FSCIBISDOCPROPS@15.1400:ReferredBarCode">
    <vt:lpwstr/>
  </property>
  <property fmtid="{D5CDD505-2E9C-101B-9397-08002B2CF9AE}" pid="33" name="FSC#LOCALSW@2103.100:BarCodeDossierRef">
    <vt:lpwstr/>
  </property>
  <property fmtid="{D5CDD505-2E9C-101B-9397-08002B2CF9AE}" pid="34" name="FSC#LOCALSW@2103.100:BarCodeTopLevelDossierName">
    <vt:lpwstr/>
  </property>
  <property fmtid="{D5CDD505-2E9C-101B-9397-08002B2CF9AE}" pid="35" name="FSC#LOCALSW@2103.100:BarCodeTopLevelDossierTitel">
    <vt:lpwstr/>
  </property>
  <property fmtid="{D5CDD505-2E9C-101B-9397-08002B2CF9AE}" pid="36" name="FSC#LOCALSW@2103.100:BarCodeTopLevelSubfileTitle">
    <vt:lpwstr/>
  </property>
  <property fmtid="{D5CDD505-2E9C-101B-9397-08002B2CF9AE}" pid="37" name="FSC#LOCALSW@2103.100:BarCodeTitleSubFile">
    <vt:lpwstr/>
  </property>
  <property fmtid="{D5CDD505-2E9C-101B-9397-08002B2CF9AE}" pid="38" name="FSC#LOCALSW@2103.100:BarCodeOwnerSubfile">
    <vt:lpwstr/>
  </property>
  <property fmtid="{D5CDD505-2E9C-101B-9397-08002B2CF9AE}" pid="39" name="FSC#FSCIBIS@15.1400:TopLevelSubfileAddress">
    <vt:lpwstr>COO.2103.100.7.1453202</vt:lpwstr>
  </property>
  <property fmtid="{D5CDD505-2E9C-101B-9397-08002B2CF9AE}" pid="40" name="FSC#FSCIBIS@15.1400:KdRNameOfConcerned">
    <vt:lpwstr>Nicht verfügbar</vt:lpwstr>
  </property>
  <property fmtid="{D5CDD505-2E9C-101B-9397-08002B2CF9AE}" pid="41" name="FSC#FSCIBIS@15.1400:KdRAddressOfConcerned">
    <vt:lpwstr>Nicht verfügbar</vt:lpwstr>
  </property>
  <property fmtid="{D5CDD505-2E9C-101B-9397-08002B2CF9AE}" pid="42" name="FSC#FSCIBIS@15.1400:KdRDeadline">
    <vt:lpwstr>Nicht verfügbar</vt:lpwstr>
  </property>
  <property fmtid="{D5CDD505-2E9C-101B-9397-08002B2CF9AE}" pid="43" name="FSC#FSCIBIS@15.1400:KdRVenue">
    <vt:lpwstr>Nicht verfügbar</vt:lpwstr>
  </property>
  <property fmtid="{D5CDD505-2E9C-101B-9397-08002B2CF9AE}" pid="44" name="FSC#FSCIBIS@15.1400:KdREventDate">
    <vt:lpwstr>Nicht verfügbar</vt:lpwstr>
  </property>
  <property fmtid="{D5CDD505-2E9C-101B-9397-08002B2CF9AE}" pid="45" name="FSC#FSCIBIS@15.1400:KdRPrevBusiness">
    <vt:lpwstr>Nicht verfügbar</vt:lpwstr>
  </property>
  <property fmtid="{D5CDD505-2E9C-101B-9397-08002B2CF9AE}" pid="46" name="FSC#FSCIBIS@15.1400:KdRDelegations">
    <vt:lpwstr>Nicht verfügbar</vt:lpwstr>
  </property>
  <property fmtid="{D5CDD505-2E9C-101B-9397-08002B2CF9AE}" pid="47" name="FSC#FSCIBIS@15.1400:SessionTitle">
    <vt:lpwstr/>
  </property>
  <property fmtid="{D5CDD505-2E9C-101B-9397-08002B2CF9AE}" pid="48" name="FSC#FSCIBIS@15.1400:SessionPrevSessionTitle">
    <vt:lpwstr/>
  </property>
  <property fmtid="{D5CDD505-2E9C-101B-9397-08002B2CF9AE}" pid="49" name="FSC#FSCIBIS@15.1400:SessionFrom">
    <vt:lpwstr/>
  </property>
  <property fmtid="{D5CDD505-2E9C-101B-9397-08002B2CF9AE}" pid="50" name="FSC#FSCIBIS@15.1400:SessionFromTime">
    <vt:lpwstr/>
  </property>
  <property fmtid="{D5CDD505-2E9C-101B-9397-08002B2CF9AE}" pid="51" name="FSC#FSCIBIS@15.1400:SessionPrevSessionFrom">
    <vt:lpwstr/>
  </property>
  <property fmtid="{D5CDD505-2E9C-101B-9397-08002B2CF9AE}" pid="52" name="FSC#FSCIBIS@15.1400:SessionTo">
    <vt:lpwstr/>
  </property>
  <property fmtid="{D5CDD505-2E9C-101B-9397-08002B2CF9AE}" pid="53" name="FSC#FSCIBIS@15.1400:SessionSubmissionDeadline">
    <vt:lpwstr/>
  </property>
  <property fmtid="{D5CDD505-2E9C-101B-9397-08002B2CF9AE}" pid="54" name="FSC#FSCIBIS@15.1400:SessionLink">
    <vt:lpwstr/>
  </property>
  <property fmtid="{D5CDD505-2E9C-101B-9397-08002B2CF9AE}" pid="55" name="FSC#FSCIBIS@15.1400:SessionNumber">
    <vt:lpwstr/>
  </property>
  <property fmtid="{D5CDD505-2E9C-101B-9397-08002B2CF9AE}" pid="56" name="FSC#FSCIBIS@15.1400:SessionContactListPersons">
    <vt:lpwstr>Nicht verfügbar</vt:lpwstr>
  </property>
  <property fmtid="{D5CDD505-2E9C-101B-9397-08002B2CF9AE}" pid="57" name="FSC#FSCIBIS@15.1400:SessionContactListStatus">
    <vt:lpwstr>Nicht verfügbar</vt:lpwstr>
  </property>
  <property fmtid="{D5CDD505-2E9C-101B-9397-08002B2CF9AE}" pid="58" name="FSC#FSCIBIS@15.1400:ArchiveMapGRGNumber">
    <vt:lpwstr/>
  </property>
  <property fmtid="{D5CDD505-2E9C-101B-9397-08002B2CF9AE}" pid="59" name="FSC#FSCIBIS@15.1400:ArchiveMapFinalNumber">
    <vt:lpwstr/>
  </property>
  <property fmtid="{D5CDD505-2E9C-101B-9397-08002B2CF9AE}" pid="60" name="FSC#FSCIBIS@15.1400:ArchiveMapSequentialNumber">
    <vt:lpwstr/>
  </property>
  <property fmtid="{D5CDD505-2E9C-101B-9397-08002B2CF9AE}" pid="61" name="FSC#FSCIBIS@15.1400:ArchiveMapFinalizeDate">
    <vt:lpwstr/>
  </property>
  <property fmtid="{D5CDD505-2E9C-101B-9397-08002B2CF9AE}" pid="62" name="FSC#FSCIBIS@15.1400:ArchiveMapTitle">
    <vt:lpwstr/>
  </property>
  <property fmtid="{D5CDD505-2E9C-101B-9397-08002B2CF9AE}" pid="63" name="FSC#FSCIBIS@15.1400:ArchiveMapBusinessType">
    <vt:lpwstr/>
  </property>
  <property fmtid="{D5CDD505-2E9C-101B-9397-08002B2CF9AE}" pid="64" name="FSC#FSCIBIS@15.1400:ArchiveMapSessionDate">
    <vt:lpwstr/>
  </property>
  <property fmtid="{D5CDD505-2E9C-101B-9397-08002B2CF9AE}" pid="65" name="FSC#FSCIBIS@15.1400:ArchiveMapProtocolNumber">
    <vt:lpwstr/>
  </property>
  <property fmtid="{D5CDD505-2E9C-101B-9397-08002B2CF9AE}" pid="66" name="FSC#FSCIBIS@15.1400:ArchiveMapProtocolPage">
    <vt:lpwstr/>
  </property>
  <property fmtid="{D5CDD505-2E9C-101B-9397-08002B2CF9AE}" pid="67" name="FSC#FSCIBIS@15.1400:GRSequentialNumber">
    <vt:lpwstr>Nicht verfügbar</vt:lpwstr>
  </property>
  <property fmtid="{D5CDD505-2E9C-101B-9397-08002B2CF9AE}" pid="68" name="FSC#FSCIBIS@15.1400:GRBusinessType">
    <vt:lpwstr>Nicht verfügbar</vt:lpwstr>
  </property>
  <property fmtid="{D5CDD505-2E9C-101B-9397-08002B2CF9AE}" pid="69" name="FSC#FSCIBIS@15.1400:GRGRGNumber">
    <vt:lpwstr>Nicht verfügbar</vt:lpwstr>
  </property>
  <property fmtid="{D5CDD505-2E9C-101B-9397-08002B2CF9AE}" pid="70" name="FSC#FSCIBIS@15.1400:GRLegislation">
    <vt:lpwstr>Nicht verfügbar</vt:lpwstr>
  </property>
  <property fmtid="{D5CDD505-2E9C-101B-9397-08002B2CF9AE}" pid="71" name="FSC#FSCIBIS@15.1400:GREntryDate">
    <vt:lpwstr>Nicht verfügbar</vt:lpwstr>
  </property>
  <property fmtid="{D5CDD505-2E9C-101B-9397-08002B2CF9AE}" pid="72" name="FSC#LOCALSW@2103.100:TopLevelSubfileAddress">
    <vt:lpwstr>COO.2103.100.7.1453202</vt:lpwstr>
  </property>
  <property fmtid="{D5CDD505-2E9C-101B-9397-08002B2CF9AE}" pid="73" name="FSC#LOCALSW@2103.100:TGDOSREI">
    <vt:lpwstr>03.05.01</vt:lpwstr>
  </property>
  <property fmtid="{D5CDD505-2E9C-101B-9397-08002B2CF9AE}" pid="74" name="FSC#COOELAK@1.1001:Subject">
    <vt:lpwstr/>
  </property>
  <property fmtid="{D5CDD505-2E9C-101B-9397-08002B2CF9AE}" pid="75" name="FSC#COOELAK@1.1001:FileReference">
    <vt:lpwstr>ARE/03.05.01/2020/00663</vt:lpwstr>
  </property>
  <property fmtid="{D5CDD505-2E9C-101B-9397-08002B2CF9AE}" pid="76" name="FSC#COOELAK@1.1001:FileRefYear">
    <vt:lpwstr>2020</vt:lpwstr>
  </property>
  <property fmtid="{D5CDD505-2E9C-101B-9397-08002B2CF9AE}" pid="77" name="FSC#COOELAK@1.1001:FileRefOrdinal">
    <vt:lpwstr>663</vt:lpwstr>
  </property>
  <property fmtid="{D5CDD505-2E9C-101B-9397-08002B2CF9AE}" pid="78" name="FSC#COOELAK@1.1001:FileRefOU">
    <vt:lpwstr>ARE</vt:lpwstr>
  </property>
  <property fmtid="{D5CDD505-2E9C-101B-9397-08002B2CF9AE}" pid="79" name="FSC#COOELAK@1.1001:Organization">
    <vt:lpwstr/>
  </property>
  <property fmtid="{D5CDD505-2E9C-101B-9397-08002B2CF9AE}" pid="80" name="FSC#COOELAK@1.1001:Owner">
    <vt:lpwstr>Schönenberger Stefan</vt:lpwstr>
  </property>
  <property fmtid="{D5CDD505-2E9C-101B-9397-08002B2CF9AE}" pid="81" name="FSC#COOELAK@1.1001:OwnerExtension">
    <vt:lpwstr/>
  </property>
  <property fmtid="{D5CDD505-2E9C-101B-9397-08002B2CF9AE}" pid="82" name="FSC#COOELAK@1.1001:OwnerFaxExtension">
    <vt:lpwstr/>
  </property>
  <property fmtid="{D5CDD505-2E9C-101B-9397-08002B2CF9AE}" pid="83" name="FSC#COOELAK@1.1001:DispatchedBy">
    <vt:lpwstr/>
  </property>
  <property fmtid="{D5CDD505-2E9C-101B-9397-08002B2CF9AE}" pid="84" name="FSC#COOELAK@1.1001:DispatchedAt">
    <vt:lpwstr/>
  </property>
  <property fmtid="{D5CDD505-2E9C-101B-9397-08002B2CF9AE}" pid="85" name="FSC#COOELAK@1.1001:ApprovedBy">
    <vt:lpwstr/>
  </property>
  <property fmtid="{D5CDD505-2E9C-101B-9397-08002B2CF9AE}" pid="86" name="FSC#COOELAK@1.1001:ApprovedAt">
    <vt:lpwstr/>
  </property>
  <property fmtid="{D5CDD505-2E9C-101B-9397-08002B2CF9AE}" pid="87" name="FSC#COOELAK@1.1001:Department">
    <vt:lpwstr>Amt für Raumentwicklung (ARE)</vt:lpwstr>
  </property>
  <property fmtid="{D5CDD505-2E9C-101B-9397-08002B2CF9AE}" pid="88" name="FSC#COOELAK@1.1001:CreatedAt">
    <vt:lpwstr>28.05.2021</vt:lpwstr>
  </property>
  <property fmtid="{D5CDD505-2E9C-101B-9397-08002B2CF9AE}" pid="89" name="FSC#COOELAK@1.1001:OU">
    <vt:lpwstr>Amt für Raumentwicklung (ARE)</vt:lpwstr>
  </property>
  <property fmtid="{D5CDD505-2E9C-101B-9397-08002B2CF9AE}" pid="90" name="FSC#COOELAK@1.1001:Priority">
    <vt:lpwstr> ()</vt:lpwstr>
  </property>
  <property fmtid="{D5CDD505-2E9C-101B-9397-08002B2CF9AE}" pid="91" name="FSC#COOELAK@1.1001:ObjBarCode">
    <vt:lpwstr>*COO.2103.100.2.9344617*</vt:lpwstr>
  </property>
  <property fmtid="{D5CDD505-2E9C-101B-9397-08002B2CF9AE}" pid="92" name="FSC#COOELAK@1.1001:RefBarCode">
    <vt:lpwstr>*COO.2103.100.7.1453202*</vt:lpwstr>
  </property>
  <property fmtid="{D5CDD505-2E9C-101B-9397-08002B2CF9AE}" pid="93" name="FSC#COOELAK@1.1001:FileRefBarCode">
    <vt:lpwstr>*ARE/03.05.01/2020/00663*</vt:lpwstr>
  </property>
  <property fmtid="{D5CDD505-2E9C-101B-9397-08002B2CF9AE}" pid="94" name="FSC#COOELAK@1.1001:ExternalRef">
    <vt:lpwstr/>
  </property>
  <property fmtid="{D5CDD505-2E9C-101B-9397-08002B2CF9AE}" pid="95" name="FSC#COOELAK@1.1001:IncomingNumber">
    <vt:lpwstr/>
  </property>
  <property fmtid="{D5CDD505-2E9C-101B-9397-08002B2CF9AE}" pid="96" name="FSC#COOELAK@1.1001:IncomingSubject">
    <vt:lpwstr/>
  </property>
  <property fmtid="{D5CDD505-2E9C-101B-9397-08002B2CF9AE}" pid="97" name="FSC#COOELAK@1.1001:ProcessResponsible">
    <vt:lpwstr/>
  </property>
  <property fmtid="{D5CDD505-2E9C-101B-9397-08002B2CF9AE}" pid="98" name="FSC#COOELAK@1.1001:ProcessResponsiblePhone">
    <vt:lpwstr/>
  </property>
  <property fmtid="{D5CDD505-2E9C-101B-9397-08002B2CF9AE}" pid="99" name="FSC#COOELAK@1.1001:ProcessResponsibleMail">
    <vt:lpwstr/>
  </property>
  <property fmtid="{D5CDD505-2E9C-101B-9397-08002B2CF9AE}" pid="100" name="FSC#COOELAK@1.1001:ProcessResponsibleFax">
    <vt:lpwstr/>
  </property>
  <property fmtid="{D5CDD505-2E9C-101B-9397-08002B2CF9AE}" pid="101" name="FSC#COOELAK@1.1001:ApproverFirstName">
    <vt:lpwstr/>
  </property>
  <property fmtid="{D5CDD505-2E9C-101B-9397-08002B2CF9AE}" pid="102" name="FSC#COOELAK@1.1001:ApproverSurName">
    <vt:lpwstr/>
  </property>
  <property fmtid="{D5CDD505-2E9C-101B-9397-08002B2CF9AE}" pid="103" name="FSC#COOELAK@1.1001:ApproverTitle">
    <vt:lpwstr/>
  </property>
  <property fmtid="{D5CDD505-2E9C-101B-9397-08002B2CF9AE}" pid="104" name="FSC#COOELAK@1.1001:ExternalDate">
    <vt:lpwstr/>
  </property>
  <property fmtid="{D5CDD505-2E9C-101B-9397-08002B2CF9AE}" pid="105" name="FSC#COOELAK@1.1001:SettlementApprovedAt">
    <vt:lpwstr/>
  </property>
  <property fmtid="{D5CDD505-2E9C-101B-9397-08002B2CF9AE}" pid="106" name="FSC#COOELAK@1.1001:BaseNumber">
    <vt:lpwstr>03.05.01</vt:lpwstr>
  </property>
  <property fmtid="{D5CDD505-2E9C-101B-9397-08002B2CF9AE}" pid="107" name="FSC#COOELAK@1.1001:CurrentUserRolePos">
    <vt:lpwstr>Sachbearbeiter/in</vt:lpwstr>
  </property>
  <property fmtid="{D5CDD505-2E9C-101B-9397-08002B2CF9AE}" pid="108" name="FSC#COOELAK@1.1001:CurrentUserEmail">
    <vt:lpwstr>stefan.schoenenberger@tg.ch</vt:lpwstr>
  </property>
  <property fmtid="{D5CDD505-2E9C-101B-9397-08002B2CF9AE}" pid="109" name="FSC#ELAKGOV@1.1001:PersonalSubjGender">
    <vt:lpwstr/>
  </property>
  <property fmtid="{D5CDD505-2E9C-101B-9397-08002B2CF9AE}" pid="110" name="FSC#ELAKGOV@1.1001:PersonalSubjFirstName">
    <vt:lpwstr/>
  </property>
  <property fmtid="{D5CDD505-2E9C-101B-9397-08002B2CF9AE}" pid="111" name="FSC#ELAKGOV@1.1001:PersonalSubjSurName">
    <vt:lpwstr/>
  </property>
  <property fmtid="{D5CDD505-2E9C-101B-9397-08002B2CF9AE}" pid="112" name="FSC#ELAKGOV@1.1001:PersonalSubjSalutation">
    <vt:lpwstr/>
  </property>
  <property fmtid="{D5CDD505-2E9C-101B-9397-08002B2CF9AE}" pid="113" name="FSC#ELAKGOV@1.1001:PersonalSubjAddress">
    <vt:lpwstr/>
  </property>
  <property fmtid="{D5CDD505-2E9C-101B-9397-08002B2CF9AE}" pid="114" name="FSC#ATSTATECFG@1.1001:Office">
    <vt:lpwstr/>
  </property>
  <property fmtid="{D5CDD505-2E9C-101B-9397-08002B2CF9AE}" pid="115" name="FSC#ATSTATECFG@1.1001:Agent">
    <vt:lpwstr>Patrick Rösch</vt:lpwstr>
  </property>
  <property fmtid="{D5CDD505-2E9C-101B-9397-08002B2CF9AE}" pid="116" name="FSC#ATSTATECFG@1.1001:AgentPhone">
    <vt:lpwstr>+41 58 345 62 65</vt:lpwstr>
  </property>
  <property fmtid="{D5CDD505-2E9C-101B-9397-08002B2CF9AE}" pid="117" name="FSC#ATSTATECFG@1.1001:DepartmentFax">
    <vt:lpwstr/>
  </property>
  <property fmtid="{D5CDD505-2E9C-101B-9397-08002B2CF9AE}" pid="118" name="FSC#ATSTATECFG@1.1001:DepartmentEmail">
    <vt:lpwstr>sekretariat.arp@tg.ch</vt:lpwstr>
  </property>
  <property fmtid="{D5CDD505-2E9C-101B-9397-08002B2CF9AE}" pid="119" name="FSC#ATSTATECFG@1.1001:SubfileDate">
    <vt:lpwstr>11.09.2020</vt:lpwstr>
  </property>
  <property fmtid="{D5CDD505-2E9C-101B-9397-08002B2CF9AE}" pid="120" name="FSC#ATSTATECFG@1.1001:SubfileSubject">
    <vt:lpwstr/>
  </property>
  <property fmtid="{D5CDD505-2E9C-101B-9397-08002B2CF9AE}" pid="121" name="FSC#ATSTATECFG@1.1001:DepartmentZipCode">
    <vt:lpwstr>8510</vt:lpwstr>
  </property>
  <property fmtid="{D5CDD505-2E9C-101B-9397-08002B2CF9AE}" pid="122" name="FSC#ATSTATECFG@1.1001:DepartmentCountry">
    <vt:lpwstr>Schweiz</vt:lpwstr>
  </property>
  <property fmtid="{D5CDD505-2E9C-101B-9397-08002B2CF9AE}" pid="123" name="FSC#ATSTATECFG@1.1001:DepartmentCity">
    <vt:lpwstr>Frauenfeld</vt:lpwstr>
  </property>
  <property fmtid="{D5CDD505-2E9C-101B-9397-08002B2CF9AE}" pid="124" name="FSC#ATSTATECFG@1.1001:DepartmentStreet">
    <vt:lpwstr>Verwaltungsgebäude Promenade</vt:lpwstr>
  </property>
  <property fmtid="{D5CDD505-2E9C-101B-9397-08002B2CF9AE}" pid="125" name="FSC#CCAPRECONFIGG@15.1001:DepartmentON">
    <vt:lpwstr/>
  </property>
  <property fmtid="{D5CDD505-2E9C-101B-9397-08002B2CF9AE}" pid="126" name="FSC#CCAPRECONFIGG@15.1001:DepartmentWebsite">
    <vt:lpwstr/>
  </property>
  <property fmtid="{D5CDD505-2E9C-101B-9397-08002B2CF9AE}" pid="127" name="FSC#ATSTATECFG@1.1001:DepartmentDVR">
    <vt:lpwstr/>
  </property>
  <property fmtid="{D5CDD505-2E9C-101B-9397-08002B2CF9AE}" pid="128" name="FSC#ATSTATECFG@1.1001:DepartmentUID">
    <vt:lpwstr>6110</vt:lpwstr>
  </property>
  <property fmtid="{D5CDD505-2E9C-101B-9397-08002B2CF9AE}" pid="129" name="FSC#ATSTATECFG@1.1001:SubfileReference">
    <vt:lpwstr>004</vt:lpwstr>
  </property>
  <property fmtid="{D5CDD505-2E9C-101B-9397-08002B2CF9AE}" pid="130" name="FSC#ATSTATECFG@1.1001:Clause">
    <vt:lpwstr/>
  </property>
  <property fmtid="{D5CDD505-2E9C-101B-9397-08002B2CF9AE}" pid="131" name="FSC#ATSTATECFG@1.1001:ApprovedSignature">
    <vt:lpwstr/>
  </property>
  <property fmtid="{D5CDD505-2E9C-101B-9397-08002B2CF9AE}" pid="132" name="FSC#ATSTATECFG@1.1001:BankAccount">
    <vt:lpwstr/>
  </property>
  <property fmtid="{D5CDD505-2E9C-101B-9397-08002B2CF9AE}" pid="133" name="FSC#ATSTATECFG@1.1001:BankAccountOwner">
    <vt:lpwstr/>
  </property>
  <property fmtid="{D5CDD505-2E9C-101B-9397-08002B2CF9AE}" pid="134" name="FSC#ATSTATECFG@1.1001:BankInstitute">
    <vt:lpwstr/>
  </property>
  <property fmtid="{D5CDD505-2E9C-101B-9397-08002B2CF9AE}" pid="135" name="FSC#ATSTATECFG@1.1001:BankAccountID">
    <vt:lpwstr/>
  </property>
  <property fmtid="{D5CDD505-2E9C-101B-9397-08002B2CF9AE}" pid="136" name="FSC#ATSTATECFG@1.1001:BankAccountIBAN">
    <vt:lpwstr/>
  </property>
  <property fmtid="{D5CDD505-2E9C-101B-9397-08002B2CF9AE}" pid="137" name="FSC#ATSTATECFG@1.1001:BankAccountBIC">
    <vt:lpwstr/>
  </property>
  <property fmtid="{D5CDD505-2E9C-101B-9397-08002B2CF9AE}" pid="138" name="FSC#ATSTATECFG@1.1001:BankName">
    <vt:lpwstr/>
  </property>
  <property fmtid="{D5CDD505-2E9C-101B-9397-08002B2CF9AE}" pid="139" name="FSC#COOELAK@1.1001:ObjectAddressees">
    <vt:lpwstr/>
  </property>
  <property fmtid="{D5CDD505-2E9C-101B-9397-08002B2CF9AE}" pid="140" name="FSC#COOELAK@1.1001:replyreference">
    <vt:lpwstr/>
  </property>
  <property fmtid="{D5CDD505-2E9C-101B-9397-08002B2CF9AE}" pid="141" name="FSC#COOELAK@1.1001:OfficeHours">
    <vt:lpwstr/>
  </property>
  <property fmtid="{D5CDD505-2E9C-101B-9397-08002B2CF9AE}" pid="142" name="FSC#COOSYSTEM@1.1:Container">
    <vt:lpwstr>COO.2103.100.2.9344617</vt:lpwstr>
  </property>
  <property fmtid="{D5CDD505-2E9C-101B-9397-08002B2CF9AE}" pid="143" name="FSC#LOCALSW@2103.100:User_Login_red">
    <vt:lpwstr>arpscs@TG.CH_x000d_
stefan.schoenenberger@tg.ch_x000d_
TG\arpscs</vt:lpwstr>
  </property>
  <property fmtid="{D5CDD505-2E9C-101B-9397-08002B2CF9AE}" pid="144" name="FSC#FSCFOLIO@1.1001:docpropproject">
    <vt:lpwstr/>
  </property>
</Properties>
</file>